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2600" windowHeight="10245"/>
  </bookViews>
  <sheets>
    <sheet name="Sheet1" sheetId="1" r:id="rId1"/>
  </sheets>
  <externalReferences>
    <externalReference r:id="rId2"/>
  </externalReferences>
  <definedNames>
    <definedName name="_xlnm.Print_Area" localSheetId="0">Sheet1!$A$1:$I$44</definedName>
  </definedNames>
  <calcPr calcId="145621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C5" i="1"/>
  <c r="G11" i="1" l="1"/>
  <c r="G21" i="1" s="1"/>
  <c r="E28" i="1" l="1"/>
  <c r="F28" i="1"/>
  <c r="E29" i="1"/>
  <c r="F29" i="1"/>
  <c r="E30" i="1"/>
  <c r="F30" i="1"/>
  <c r="E31" i="1"/>
  <c r="F31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27" i="1"/>
  <c r="F27" i="1"/>
  <c r="E26" i="1"/>
  <c r="F26" i="1"/>
  <c r="E11" i="1" l="1"/>
  <c r="F11" i="1"/>
  <c r="F21" i="1" l="1"/>
  <c r="F42" i="1" s="1"/>
  <c r="F32" i="1"/>
  <c r="E21" i="1"/>
  <c r="E42" i="1" s="1"/>
  <c r="E32" i="1"/>
  <c r="D22" i="1"/>
  <c r="D28" i="1" s="1"/>
  <c r="G40" i="1"/>
  <c r="H41" i="1"/>
  <c r="C22" i="1"/>
  <c r="C41" i="1" s="1"/>
  <c r="C37" i="1"/>
  <c r="C35" i="1"/>
  <c r="C33" i="1"/>
  <c r="C31" i="1"/>
  <c r="G33" i="1" l="1"/>
  <c r="G30" i="1"/>
  <c r="G27" i="1"/>
  <c r="G31" i="1"/>
  <c r="G34" i="1"/>
  <c r="G28" i="1"/>
  <c r="G29" i="1"/>
  <c r="G35" i="1"/>
  <c r="G37" i="1"/>
  <c r="H34" i="1"/>
  <c r="H27" i="1"/>
  <c r="H38" i="1"/>
  <c r="C39" i="1"/>
  <c r="G38" i="1"/>
  <c r="G41" i="1"/>
  <c r="C29" i="1"/>
  <c r="C30" i="1"/>
  <c r="C34" i="1"/>
  <c r="C38" i="1"/>
  <c r="C40" i="1"/>
  <c r="C28" i="1"/>
  <c r="C36" i="1"/>
  <c r="G39" i="1"/>
  <c r="H36" i="1"/>
  <c r="H40" i="1"/>
  <c r="D27" i="1"/>
  <c r="H28" i="1"/>
  <c r="D29" i="1"/>
  <c r="D31" i="1"/>
  <c r="D30" i="1"/>
  <c r="H35" i="1"/>
  <c r="G36" i="1"/>
  <c r="H39" i="1"/>
  <c r="H29" i="1"/>
  <c r="H31" i="1"/>
  <c r="H30" i="1"/>
  <c r="H33" i="1"/>
  <c r="H37" i="1"/>
  <c r="D33" i="1"/>
  <c r="D34" i="1"/>
  <c r="D35" i="1"/>
  <c r="D36" i="1"/>
  <c r="D37" i="1"/>
  <c r="D38" i="1"/>
  <c r="D39" i="1"/>
  <c r="D40" i="1"/>
  <c r="D41" i="1"/>
  <c r="C26" i="1"/>
  <c r="C27" i="1"/>
  <c r="H26" i="1"/>
  <c r="H11" i="1"/>
  <c r="H32" i="1" s="1"/>
  <c r="D26" i="1"/>
  <c r="G26" i="1"/>
  <c r="C11" i="1"/>
  <c r="C32" i="1" s="1"/>
  <c r="G32" i="1"/>
  <c r="D11" i="1"/>
  <c r="D32" i="1" s="1"/>
  <c r="C21" i="1" l="1"/>
  <c r="C42" i="1" s="1"/>
  <c r="H21" i="1"/>
  <c r="H42" i="1" s="1"/>
  <c r="D21" i="1"/>
  <c r="D42" i="1" s="1"/>
  <c r="G42" i="1"/>
</calcChain>
</file>

<file path=xl/sharedStrings.xml><?xml version="1.0" encoding="utf-8"?>
<sst xmlns="http://schemas.openxmlformats.org/spreadsheetml/2006/main" count="121" uniqueCount="65">
  <si>
    <t>Príjmy spolu</t>
  </si>
  <si>
    <t>TR</t>
  </si>
  <si>
    <t>Dane z výroby a dovozov</t>
  </si>
  <si>
    <t>D.2R</t>
  </si>
  <si>
    <t>Bežné dane z príjmu, majetku atď</t>
  </si>
  <si>
    <t>D.5R</t>
  </si>
  <si>
    <t>Sociálne príspevky</t>
  </si>
  <si>
    <t>D.61R</t>
  </si>
  <si>
    <t>Výdavky spolu</t>
  </si>
  <si>
    <t>TE</t>
  </si>
  <si>
    <t>Kompenzácie zamestnancov</t>
  </si>
  <si>
    <t>D.1P</t>
  </si>
  <si>
    <t>Medzispotreba</t>
  </si>
  <si>
    <t>P.2</t>
  </si>
  <si>
    <t>Sociálne platby</t>
  </si>
  <si>
    <t>D.62P+D.632P</t>
  </si>
  <si>
    <t>z toho dávky v nezamestnanosti</t>
  </si>
  <si>
    <t>Úrokové výdavky</t>
  </si>
  <si>
    <t>D.41P</t>
  </si>
  <si>
    <t>Dotácie</t>
  </si>
  <si>
    <t xml:space="preserve">D.3P </t>
  </si>
  <si>
    <t>Tvorba hrubého fixného kapitálu</t>
  </si>
  <si>
    <t>P.51G</t>
  </si>
  <si>
    <t>Kapitálové transfery</t>
  </si>
  <si>
    <t>D.9P</t>
  </si>
  <si>
    <t>Čisté pôžičky poskytnuté / prijaté</t>
  </si>
  <si>
    <t>B.9</t>
  </si>
  <si>
    <t>HDP</t>
  </si>
  <si>
    <t>Tržby</t>
  </si>
  <si>
    <t>P11+P12 +P131</t>
  </si>
  <si>
    <t>Ostatné bežné a kapitálové príjmy</t>
  </si>
  <si>
    <t>(ESA 2010, in mill. euros)</t>
  </si>
  <si>
    <t>Total revenues</t>
  </si>
  <si>
    <t>Taxes on production and imports</t>
  </si>
  <si>
    <t>Social contribution</t>
  </si>
  <si>
    <t>Sales</t>
  </si>
  <si>
    <t>Total expenditures</t>
  </si>
  <si>
    <t>Social payments</t>
  </si>
  <si>
    <t>Intermediate consumption</t>
  </si>
  <si>
    <t>Compensations</t>
  </si>
  <si>
    <t xml:space="preserve"> of which unemployment benefits</t>
  </si>
  <si>
    <t>Interest payable</t>
  </si>
  <si>
    <t>Subsidies</t>
  </si>
  <si>
    <t>Gross fixed capital formation</t>
  </si>
  <si>
    <t>Capital transfers payable</t>
  </si>
  <si>
    <t>Other expenditures</t>
  </si>
  <si>
    <t>Current taxes on income, property etc</t>
  </si>
  <si>
    <t>2016 OS</t>
  </si>
  <si>
    <t>2017R</t>
  </si>
  <si>
    <t>ESA 2010</t>
  </si>
  <si>
    <t>NRVS 2017-2019</t>
  </si>
  <si>
    <t>Rizikový scenár NBS</t>
  </si>
  <si>
    <t>Skutočnosť</t>
  </si>
  <si>
    <t>(ESA 2010, in % of GDP)</t>
  </si>
  <si>
    <t>Net lending/net borrowing</t>
  </si>
  <si>
    <t>GDP</t>
  </si>
  <si>
    <t>(v metodike ESA 2010, % HDP)</t>
  </si>
  <si>
    <t>(v metodike ESA 2010, mil. eur)</t>
  </si>
  <si>
    <t>D.2P+(D.4-D.41) +D.5P+D.7+P.5M+NP+D.8</t>
  </si>
  <si>
    <t>Analýza Návrhu rozpočtu verejnej správy na roky 2017 až 2019: Bilancia príjmov a výdavkov verejnej správy</t>
  </si>
  <si>
    <t>zdroj: MFSR, NBS</t>
  </si>
  <si>
    <t>Other current and capital revenues</t>
  </si>
  <si>
    <t>Iné výdavky</t>
  </si>
  <si>
    <t>D39 + D.4 R + D.7 R + D9R</t>
  </si>
  <si>
    <t>poznámka: Úrovne príjmov a výdavkov medzi NBS a NRVS nemusia byť plne porovnateľné vzhľadom na metodologické odlišnosti.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</si>
</sst>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/>
    <xf numFmtId="164" fontId="5" fillId="2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711/progn&#243;zy/2016/P4Q16/1.sending/FINAL/GFS_P4Q2016_FINAL_ESA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 1 - GFS Table 1A"/>
      <sheetName val="Annex 1 - GFS Table 1A (% HDP)"/>
      <sheetName val="Annex 1 - GFS Table 1B"/>
      <sheetName val="Annex 1 - GFS Table 1C"/>
      <sheetName val="Sheet1"/>
    </sheetNames>
    <sheetDataSet>
      <sheetData sheetId="0"/>
      <sheetData sheetId="1"/>
      <sheetData sheetId="2"/>
      <sheetData sheetId="3">
        <row r="18">
          <cell r="Y18">
            <v>75946.358999999997</v>
          </cell>
          <cell r="Z18">
            <v>78685.607999999993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zoomScaleNormal="100" workbookViewId="0">
      <selection activeCell="A45" sqref="A45"/>
    </sheetView>
  </sheetViews>
  <sheetFormatPr defaultRowHeight="15" x14ac:dyDescent="0.25"/>
  <cols>
    <col min="1" max="1" width="31.7109375" style="1" bestFit="1" customWidth="1"/>
    <col min="2" max="2" width="25.5703125" style="1" customWidth="1"/>
    <col min="3" max="8" width="10.7109375" style="1" customWidth="1"/>
    <col min="9" max="9" width="35.28515625" style="2" bestFit="1" customWidth="1"/>
    <col min="10" max="16384" width="9.140625" style="1"/>
  </cols>
  <sheetData>
    <row r="1" spans="1:9" x14ac:dyDescent="0.25">
      <c r="A1" s="22" t="s">
        <v>59</v>
      </c>
    </row>
    <row r="2" spans="1:9" x14ac:dyDescent="0.25">
      <c r="A2" s="2"/>
    </row>
    <row r="3" spans="1:9" x14ac:dyDescent="0.25">
      <c r="A3" s="4"/>
      <c r="B3" s="5"/>
      <c r="C3" s="23" t="s">
        <v>52</v>
      </c>
      <c r="D3" s="23"/>
      <c r="E3" s="23" t="s">
        <v>50</v>
      </c>
      <c r="F3" s="23"/>
      <c r="G3" s="23" t="s">
        <v>51</v>
      </c>
      <c r="H3" s="23"/>
      <c r="I3" s="4"/>
    </row>
    <row r="4" spans="1:9" x14ac:dyDescent="0.25">
      <c r="A4" s="6" t="s">
        <v>57</v>
      </c>
      <c r="B4" s="5" t="s">
        <v>49</v>
      </c>
      <c r="C4" s="5">
        <v>2014</v>
      </c>
      <c r="D4" s="5">
        <v>2015</v>
      </c>
      <c r="E4" s="5" t="s">
        <v>47</v>
      </c>
      <c r="F4" s="5" t="s">
        <v>48</v>
      </c>
      <c r="G4" s="5">
        <v>2016</v>
      </c>
      <c r="H4" s="5">
        <v>2017</v>
      </c>
      <c r="I4" s="6" t="s">
        <v>31</v>
      </c>
    </row>
    <row r="5" spans="1:9" x14ac:dyDescent="0.25">
      <c r="A5" s="7" t="s">
        <v>0</v>
      </c>
      <c r="B5" s="8" t="s">
        <v>1</v>
      </c>
      <c r="C5" s="9">
        <f>C6+C7+C8+C9+C10</f>
        <v>29854.5</v>
      </c>
      <c r="D5" s="9">
        <f t="shared" ref="D5:H5" si="0">D6+D7+D8+D9+D10</f>
        <v>33720.111999999994</v>
      </c>
      <c r="E5" s="9">
        <f t="shared" si="0"/>
        <v>32072.534</v>
      </c>
      <c r="F5" s="9">
        <f t="shared" si="0"/>
        <v>33414.571000000004</v>
      </c>
      <c r="G5" s="9">
        <f t="shared" si="0"/>
        <v>33204.501283173631</v>
      </c>
      <c r="H5" s="9">
        <f t="shared" si="0"/>
        <v>34864.264649638681</v>
      </c>
      <c r="I5" s="7" t="s">
        <v>32</v>
      </c>
    </row>
    <row r="6" spans="1:9" x14ac:dyDescent="0.25">
      <c r="A6" s="10" t="s">
        <v>2</v>
      </c>
      <c r="B6" s="11" t="s">
        <v>3</v>
      </c>
      <c r="C6" s="12">
        <v>8045.2539999999999</v>
      </c>
      <c r="D6" s="12">
        <v>8505.7839999999997</v>
      </c>
      <c r="E6" s="12">
        <v>8688.1</v>
      </c>
      <c r="F6" s="12">
        <v>9138.4</v>
      </c>
      <c r="G6" s="12">
        <v>8703.1119999999992</v>
      </c>
      <c r="H6" s="12">
        <v>9102.8639999999996</v>
      </c>
      <c r="I6" s="10" t="s">
        <v>33</v>
      </c>
    </row>
    <row r="7" spans="1:9" x14ac:dyDescent="0.25">
      <c r="A7" s="10" t="s">
        <v>4</v>
      </c>
      <c r="B7" s="11" t="s">
        <v>5</v>
      </c>
      <c r="C7" s="12">
        <v>5206.7150000000001</v>
      </c>
      <c r="D7" s="12">
        <v>5825.1839999999993</v>
      </c>
      <c r="E7" s="12">
        <v>6256.9</v>
      </c>
      <c r="F7" s="12">
        <v>6488.9</v>
      </c>
      <c r="G7" s="12">
        <v>6318.857</v>
      </c>
      <c r="H7" s="12">
        <v>6541.2430000000004</v>
      </c>
      <c r="I7" s="10" t="s">
        <v>46</v>
      </c>
    </row>
    <row r="8" spans="1:9" x14ac:dyDescent="0.25">
      <c r="A8" s="10" t="s">
        <v>6</v>
      </c>
      <c r="B8" s="11" t="s">
        <v>7</v>
      </c>
      <c r="C8" s="12">
        <v>10360.111000000001</v>
      </c>
      <c r="D8" s="12">
        <v>11042.304</v>
      </c>
      <c r="E8" s="12">
        <v>11520.7</v>
      </c>
      <c r="F8" s="12">
        <v>11941.6</v>
      </c>
      <c r="G8" s="12">
        <v>11603.373</v>
      </c>
      <c r="H8" s="12">
        <v>12200.125</v>
      </c>
      <c r="I8" s="10" t="s">
        <v>34</v>
      </c>
    </row>
    <row r="9" spans="1:9" x14ac:dyDescent="0.25">
      <c r="A9" s="10" t="s">
        <v>30</v>
      </c>
      <c r="B9" s="11" t="s">
        <v>63</v>
      </c>
      <c r="C9" s="12">
        <v>2952.2679999999996</v>
      </c>
      <c r="D9" s="12">
        <v>4864.5380000000005</v>
      </c>
      <c r="E9" s="12">
        <v>2432.3609999999999</v>
      </c>
      <c r="F9" s="12">
        <v>2458.549</v>
      </c>
      <c r="G9" s="12">
        <v>2966.525147849829</v>
      </c>
      <c r="H9" s="12">
        <v>3205.7228941203766</v>
      </c>
      <c r="I9" s="10" t="s">
        <v>61</v>
      </c>
    </row>
    <row r="10" spans="1:9" x14ac:dyDescent="0.25">
      <c r="A10" s="10" t="s">
        <v>28</v>
      </c>
      <c r="B10" s="13" t="s">
        <v>29</v>
      </c>
      <c r="C10" s="12">
        <v>3290.152</v>
      </c>
      <c r="D10" s="12">
        <v>3482.3019999999997</v>
      </c>
      <c r="E10" s="12">
        <v>3174.473</v>
      </c>
      <c r="F10" s="12">
        <v>3387.1219999999998</v>
      </c>
      <c r="G10" s="12">
        <v>3612.6341353238045</v>
      </c>
      <c r="H10" s="12">
        <v>3814.3097555183072</v>
      </c>
      <c r="I10" s="10" t="s">
        <v>35</v>
      </c>
    </row>
    <row r="11" spans="1:9" x14ac:dyDescent="0.25">
      <c r="A11" s="7" t="s">
        <v>8</v>
      </c>
      <c r="B11" s="8" t="s">
        <v>9</v>
      </c>
      <c r="C11" s="9">
        <f>C12+C13+C14+C16+C17+C18+C19+C20</f>
        <v>31910.615999999998</v>
      </c>
      <c r="D11" s="9">
        <f>D12+D13+D14+D16+D17+D18+D19+D20</f>
        <v>35850.419000000002</v>
      </c>
      <c r="E11" s="9">
        <f t="shared" ref="E11:F11" si="1">E12+E13+E14+E16+E17+E18+E19+E20</f>
        <v>33659.4</v>
      </c>
      <c r="F11" s="9">
        <f t="shared" si="1"/>
        <v>34498</v>
      </c>
      <c r="G11" s="9">
        <f>G12+G13+G14+G16+G17+G18+G19+G20</f>
        <v>35274.531161640996</v>
      </c>
      <c r="H11" s="9">
        <f>H12+H13+H14+H16+H17+H18+H19+H20</f>
        <v>36194.417366099435</v>
      </c>
      <c r="I11" s="7" t="s">
        <v>36</v>
      </c>
    </row>
    <row r="12" spans="1:9" x14ac:dyDescent="0.25">
      <c r="A12" s="10" t="s">
        <v>10</v>
      </c>
      <c r="B12" s="11" t="s">
        <v>11</v>
      </c>
      <c r="C12" s="12">
        <v>6693.7380000000003</v>
      </c>
      <c r="D12" s="12">
        <v>7049.4970000000003</v>
      </c>
      <c r="E12" s="12">
        <v>7222.5</v>
      </c>
      <c r="F12" s="12">
        <v>7342.7</v>
      </c>
      <c r="G12" s="12">
        <v>7418.0730323683856</v>
      </c>
      <c r="H12" s="12">
        <v>7759.9728035539256</v>
      </c>
      <c r="I12" s="10" t="s">
        <v>39</v>
      </c>
    </row>
    <row r="13" spans="1:9" x14ac:dyDescent="0.25">
      <c r="A13" s="10" t="s">
        <v>12</v>
      </c>
      <c r="B13" s="11" t="s">
        <v>13</v>
      </c>
      <c r="C13" s="12">
        <v>4266.165</v>
      </c>
      <c r="D13" s="12">
        <v>4654.8230000000003</v>
      </c>
      <c r="E13" s="12">
        <v>4511.6000000000004</v>
      </c>
      <c r="F13" s="12">
        <v>4717</v>
      </c>
      <c r="G13" s="12">
        <v>4707.7022866829575</v>
      </c>
      <c r="H13" s="12">
        <v>4811.7281161596402</v>
      </c>
      <c r="I13" s="10" t="s">
        <v>38</v>
      </c>
    </row>
    <row r="14" spans="1:9" x14ac:dyDescent="0.25">
      <c r="A14" s="10" t="s">
        <v>14</v>
      </c>
      <c r="B14" s="11" t="s">
        <v>15</v>
      </c>
      <c r="C14" s="12">
        <v>14974.335000000001</v>
      </c>
      <c r="D14" s="12">
        <v>15419.815000000001</v>
      </c>
      <c r="E14" s="12">
        <v>15401.5</v>
      </c>
      <c r="F14" s="12">
        <v>15641</v>
      </c>
      <c r="G14" s="12">
        <v>15969.878690196283</v>
      </c>
      <c r="H14" s="12">
        <v>16526.732282352845</v>
      </c>
      <c r="I14" s="10" t="s">
        <v>37</v>
      </c>
    </row>
    <row r="15" spans="1:9" x14ac:dyDescent="0.25">
      <c r="A15" s="10" t="s">
        <v>16</v>
      </c>
      <c r="B15" s="11"/>
      <c r="C15" s="12">
        <v>154.74299999999999</v>
      </c>
      <c r="D15" s="12">
        <v>158.79574485999996</v>
      </c>
      <c r="E15" s="12">
        <v>159.9</v>
      </c>
      <c r="F15" s="12">
        <v>153.1</v>
      </c>
      <c r="G15" s="12">
        <v>171.54100112190812</v>
      </c>
      <c r="H15" s="12">
        <v>178.67587582404164</v>
      </c>
      <c r="I15" s="10" t="s">
        <v>40</v>
      </c>
    </row>
    <row r="16" spans="1:9" x14ac:dyDescent="0.25">
      <c r="A16" s="10" t="s">
        <v>17</v>
      </c>
      <c r="B16" s="11" t="s">
        <v>18</v>
      </c>
      <c r="C16" s="12">
        <v>1443.6010000000001</v>
      </c>
      <c r="D16" s="12">
        <v>1379.4069999999999</v>
      </c>
      <c r="E16" s="12">
        <v>1222.5</v>
      </c>
      <c r="F16" s="12">
        <v>1126.7</v>
      </c>
      <c r="G16" s="12">
        <v>1362.8291230925076</v>
      </c>
      <c r="H16" s="12">
        <v>1335.9213971526697</v>
      </c>
      <c r="I16" s="10" t="s">
        <v>41</v>
      </c>
    </row>
    <row r="17" spans="1:12" x14ac:dyDescent="0.25">
      <c r="A17" s="10" t="s">
        <v>19</v>
      </c>
      <c r="B17" s="11" t="s">
        <v>20</v>
      </c>
      <c r="C17" s="12">
        <v>519.81799999999998</v>
      </c>
      <c r="D17" s="12">
        <v>463.73599999999999</v>
      </c>
      <c r="E17" s="12">
        <v>411.7</v>
      </c>
      <c r="F17" s="12">
        <v>479.6</v>
      </c>
      <c r="G17" s="12">
        <v>483.26500479635519</v>
      </c>
      <c r="H17" s="12">
        <v>492.418635512371</v>
      </c>
      <c r="I17" s="10" t="s">
        <v>42</v>
      </c>
    </row>
    <row r="18" spans="1:12" x14ac:dyDescent="0.25">
      <c r="A18" s="10" t="s">
        <v>21</v>
      </c>
      <c r="B18" s="11" t="s">
        <v>22</v>
      </c>
      <c r="C18" s="12">
        <v>3023.41</v>
      </c>
      <c r="D18" s="12">
        <v>4950.6450000000004</v>
      </c>
      <c r="E18" s="12">
        <v>2456.9</v>
      </c>
      <c r="F18" s="12">
        <v>2840.8</v>
      </c>
      <c r="G18" s="12">
        <v>3411.3132569706599</v>
      </c>
      <c r="H18" s="12">
        <v>3549.7652096658944</v>
      </c>
      <c r="I18" s="10" t="s">
        <v>43</v>
      </c>
    </row>
    <row r="19" spans="1:12" x14ac:dyDescent="0.25">
      <c r="A19" s="10" t="s">
        <v>23</v>
      </c>
      <c r="B19" s="11" t="s">
        <v>24</v>
      </c>
      <c r="C19" s="12">
        <v>385.47899999999998</v>
      </c>
      <c r="D19" s="12">
        <v>717.68100000000004</v>
      </c>
      <c r="E19" s="12">
        <v>565.79999999999995</v>
      </c>
      <c r="F19" s="12">
        <v>280.89999999999998</v>
      </c>
      <c r="G19" s="12">
        <v>511.24877141748402</v>
      </c>
      <c r="H19" s="12">
        <v>477.85558278776119</v>
      </c>
      <c r="I19" s="10" t="s">
        <v>44</v>
      </c>
    </row>
    <row r="20" spans="1:12" ht="25.5" x14ac:dyDescent="0.25">
      <c r="A20" s="10" t="s">
        <v>62</v>
      </c>
      <c r="B20" s="13" t="s">
        <v>58</v>
      </c>
      <c r="C20" s="12">
        <v>604.06999999999994</v>
      </c>
      <c r="D20" s="12">
        <v>1214.8150000000001</v>
      </c>
      <c r="E20" s="12">
        <v>1866.9</v>
      </c>
      <c r="F20" s="12">
        <v>2069.3000000000002</v>
      </c>
      <c r="G20" s="12">
        <v>1410.2209961163612</v>
      </c>
      <c r="H20" s="12">
        <v>1240.0233389143229</v>
      </c>
      <c r="I20" s="10" t="s">
        <v>45</v>
      </c>
      <c r="K20" s="25"/>
      <c r="L20" s="26"/>
    </row>
    <row r="21" spans="1:12" x14ac:dyDescent="0.25">
      <c r="A21" s="7" t="s">
        <v>25</v>
      </c>
      <c r="B21" s="14" t="s">
        <v>26</v>
      </c>
      <c r="C21" s="9">
        <f t="shared" ref="C21:H21" si="2">C5-C11</f>
        <v>-2056.1159999999982</v>
      </c>
      <c r="D21" s="9">
        <f t="shared" si="2"/>
        <v>-2130.307000000008</v>
      </c>
      <c r="E21" s="9">
        <f t="shared" si="2"/>
        <v>-1586.8660000000018</v>
      </c>
      <c r="F21" s="9">
        <f t="shared" si="2"/>
        <v>-1083.4289999999964</v>
      </c>
      <c r="G21" s="9">
        <f>G5-G11</f>
        <v>-2070.0298784673651</v>
      </c>
      <c r="H21" s="9">
        <f t="shared" si="2"/>
        <v>-1330.1527164607542</v>
      </c>
      <c r="I21" s="7" t="s">
        <v>54</v>
      </c>
    </row>
    <row r="22" spans="1:12" hidden="1" x14ac:dyDescent="0.25">
      <c r="A22" s="15" t="s">
        <v>27</v>
      </c>
      <c r="B22" s="16"/>
      <c r="C22" s="17">
        <f>'[1]Annex 1 - GFS Table 1C'!Y18</f>
        <v>75946.358999999997</v>
      </c>
      <c r="D22" s="17">
        <f>'[1]Annex 1 - GFS Table 1C'!Z18</f>
        <v>78685.607999999993</v>
      </c>
      <c r="E22" s="17">
        <v>80547.8</v>
      </c>
      <c r="F22" s="17">
        <v>83991.4</v>
      </c>
      <c r="G22" s="17">
        <v>81233.077375619076</v>
      </c>
      <c r="H22" s="17">
        <v>85135.677179224454</v>
      </c>
      <c r="I22" s="15" t="s">
        <v>55</v>
      </c>
    </row>
    <row r="23" spans="1:12" x14ac:dyDescent="0.25">
      <c r="A23" s="18"/>
      <c r="B23" s="19"/>
      <c r="C23" s="19"/>
      <c r="D23" s="19"/>
      <c r="E23" s="19"/>
      <c r="F23" s="19"/>
      <c r="G23" s="19"/>
      <c r="H23" s="19"/>
      <c r="I23" s="18"/>
    </row>
    <row r="24" spans="1:12" x14ac:dyDescent="0.25">
      <c r="A24" s="4"/>
      <c r="B24" s="5"/>
      <c r="C24" s="23" t="s">
        <v>52</v>
      </c>
      <c r="D24" s="23"/>
      <c r="E24" s="23" t="s">
        <v>50</v>
      </c>
      <c r="F24" s="23"/>
      <c r="G24" s="23" t="s">
        <v>51</v>
      </c>
      <c r="H24" s="23"/>
      <c r="I24" s="4"/>
    </row>
    <row r="25" spans="1:12" x14ac:dyDescent="0.25">
      <c r="A25" s="6" t="s">
        <v>56</v>
      </c>
      <c r="B25" s="5" t="s">
        <v>49</v>
      </c>
      <c r="C25" s="5">
        <v>2014</v>
      </c>
      <c r="D25" s="5">
        <v>2015</v>
      </c>
      <c r="E25" s="5" t="s">
        <v>47</v>
      </c>
      <c r="F25" s="5" t="s">
        <v>48</v>
      </c>
      <c r="G25" s="5">
        <v>2016</v>
      </c>
      <c r="H25" s="5">
        <v>2017</v>
      </c>
      <c r="I25" s="6" t="s">
        <v>53</v>
      </c>
    </row>
    <row r="26" spans="1:12" x14ac:dyDescent="0.25">
      <c r="A26" s="7" t="s">
        <v>0</v>
      </c>
      <c r="B26" s="8" t="s">
        <v>1</v>
      </c>
      <c r="C26" s="20">
        <f t="shared" ref="C26:H34" si="3">C5/C$22*100</f>
        <v>39.309981930799346</v>
      </c>
      <c r="D26" s="20">
        <f t="shared" si="3"/>
        <v>42.854230725395162</v>
      </c>
      <c r="E26" s="20">
        <f t="shared" si="3"/>
        <v>39.818013651521206</v>
      </c>
      <c r="F26" s="20">
        <f t="shared" si="3"/>
        <v>39.783324245101291</v>
      </c>
      <c r="G26" s="20">
        <f t="shared" si="3"/>
        <v>40.875592007473891</v>
      </c>
      <c r="H26" s="20">
        <f t="shared" si="3"/>
        <v>40.951415205453443</v>
      </c>
      <c r="I26" s="7" t="s">
        <v>32</v>
      </c>
    </row>
    <row r="27" spans="1:12" x14ac:dyDescent="0.25">
      <c r="A27" s="10" t="s">
        <v>2</v>
      </c>
      <c r="B27" s="11" t="s">
        <v>3</v>
      </c>
      <c r="C27" s="21">
        <f t="shared" si="3"/>
        <v>10.593337331681694</v>
      </c>
      <c r="D27" s="21">
        <f t="shared" si="3"/>
        <v>10.809834499849071</v>
      </c>
      <c r="E27" s="21">
        <f t="shared" si="3"/>
        <v>10.786266043268718</v>
      </c>
      <c r="F27" s="21">
        <f t="shared" si="3"/>
        <v>10.88016154034818</v>
      </c>
      <c r="G27" s="21">
        <f t="shared" si="3"/>
        <v>10.713753905637596</v>
      </c>
      <c r="H27" s="21">
        <f t="shared" si="3"/>
        <v>10.692184876661038</v>
      </c>
      <c r="I27" s="10" t="s">
        <v>33</v>
      </c>
    </row>
    <row r="28" spans="1:12" x14ac:dyDescent="0.25">
      <c r="A28" s="10" t="s">
        <v>4</v>
      </c>
      <c r="B28" s="11" t="s">
        <v>5</v>
      </c>
      <c r="C28" s="21">
        <f t="shared" si="3"/>
        <v>6.8557796167687259</v>
      </c>
      <c r="D28" s="21">
        <f t="shared" si="3"/>
        <v>7.4031123963609708</v>
      </c>
      <c r="E28" s="21">
        <f t="shared" si="3"/>
        <v>7.7679340714457741</v>
      </c>
      <c r="F28" s="21">
        <f t="shared" si="3"/>
        <v>7.7256719140292933</v>
      </c>
      <c r="G28" s="21">
        <f t="shared" si="3"/>
        <v>7.7786748996123993</v>
      </c>
      <c r="H28" s="21">
        <f t="shared" si="3"/>
        <v>7.6833158749998773</v>
      </c>
      <c r="I28" s="10" t="s">
        <v>46</v>
      </c>
    </row>
    <row r="29" spans="1:12" x14ac:dyDescent="0.25">
      <c r="A29" s="10" t="s">
        <v>6</v>
      </c>
      <c r="B29" s="11" t="s">
        <v>7</v>
      </c>
      <c r="C29" s="21">
        <f t="shared" si="3"/>
        <v>13.641353102918337</v>
      </c>
      <c r="D29" s="21">
        <f t="shared" si="3"/>
        <v>14.033448149755673</v>
      </c>
      <c r="E29" s="21">
        <f t="shared" si="3"/>
        <v>14.302935648149298</v>
      </c>
      <c r="F29" s="21">
        <f t="shared" si="3"/>
        <v>14.217646092338027</v>
      </c>
      <c r="G29" s="21">
        <f t="shared" si="3"/>
        <v>14.284049521288459</v>
      </c>
      <c r="H29" s="21">
        <f t="shared" si="3"/>
        <v>14.33021431698576</v>
      </c>
      <c r="I29" s="10" t="s">
        <v>34</v>
      </c>
    </row>
    <row r="30" spans="1:12" x14ac:dyDescent="0.25">
      <c r="A30" s="10" t="s">
        <v>30</v>
      </c>
      <c r="B30" s="11" t="s">
        <v>63</v>
      </c>
      <c r="C30" s="21">
        <f t="shared" si="3"/>
        <v>3.8873068292846003</v>
      </c>
      <c r="D30" s="21">
        <f t="shared" si="3"/>
        <v>6.1822461866215743</v>
      </c>
      <c r="E30" s="21">
        <f t="shared" si="3"/>
        <v>3.0197733519723688</v>
      </c>
      <c r="F30" s="21">
        <f t="shared" si="3"/>
        <v>2.9271437313820226</v>
      </c>
      <c r="G30" s="21">
        <f t="shared" si="3"/>
        <v>3.6518684797976007</v>
      </c>
      <c r="H30" s="21">
        <f t="shared" si="3"/>
        <v>3.7654283143502907</v>
      </c>
      <c r="I30" s="10" t="s">
        <v>61</v>
      </c>
    </row>
    <row r="31" spans="1:12" x14ac:dyDescent="0.25">
      <c r="A31" s="10" t="s">
        <v>28</v>
      </c>
      <c r="B31" s="13" t="s">
        <v>29</v>
      </c>
      <c r="C31" s="21">
        <f t="shared" si="3"/>
        <v>4.3322050501459852</v>
      </c>
      <c r="D31" s="21">
        <f t="shared" si="3"/>
        <v>4.4255894928078838</v>
      </c>
      <c r="E31" s="21">
        <f t="shared" si="3"/>
        <v>3.9411045366850486</v>
      </c>
      <c r="F31" s="21">
        <f t="shared" si="3"/>
        <v>4.0327009670037643</v>
      </c>
      <c r="G31" s="21">
        <f t="shared" si="3"/>
        <v>4.4472452011378358</v>
      </c>
      <c r="H31" s="21">
        <f t="shared" si="3"/>
        <v>4.4802718224564826</v>
      </c>
      <c r="I31" s="10" t="s">
        <v>35</v>
      </c>
    </row>
    <row r="32" spans="1:12" x14ac:dyDescent="0.25">
      <c r="A32" s="7" t="s">
        <v>8</v>
      </c>
      <c r="B32" s="8" t="s">
        <v>9</v>
      </c>
      <c r="C32" s="20">
        <f t="shared" si="3"/>
        <v>42.017308558531425</v>
      </c>
      <c r="D32" s="20">
        <f t="shared" si="3"/>
        <v>45.561596219730554</v>
      </c>
      <c r="E32" s="20">
        <f t="shared" si="3"/>
        <v>41.788105944544732</v>
      </c>
      <c r="F32" s="20">
        <f t="shared" si="3"/>
        <v>41.073252737780294</v>
      </c>
      <c r="G32" s="20">
        <f t="shared" si="3"/>
        <v>43.42385183628182</v>
      </c>
      <c r="H32" s="20">
        <f t="shared" si="3"/>
        <v>42.513806861375279</v>
      </c>
      <c r="I32" s="7" t="s">
        <v>36</v>
      </c>
    </row>
    <row r="33" spans="1:9" x14ac:dyDescent="0.25">
      <c r="A33" s="10" t="s">
        <v>10</v>
      </c>
      <c r="B33" s="11" t="s">
        <v>11</v>
      </c>
      <c r="C33" s="21">
        <f t="shared" si="3"/>
        <v>8.8137707826125027</v>
      </c>
      <c r="D33" s="21">
        <f t="shared" si="3"/>
        <v>8.9590678386827758</v>
      </c>
      <c r="E33" s="21">
        <f t="shared" si="3"/>
        <v>8.9667253481783487</v>
      </c>
      <c r="F33" s="21">
        <f t="shared" si="3"/>
        <v>8.7422045590381874</v>
      </c>
      <c r="G33" s="21">
        <f t="shared" si="3"/>
        <v>9.1318380049391212</v>
      </c>
      <c r="H33" s="21">
        <f t="shared" si="3"/>
        <v>9.1148306569734796</v>
      </c>
      <c r="I33" s="10" t="s">
        <v>39</v>
      </c>
    </row>
    <row r="34" spans="1:9" x14ac:dyDescent="0.25">
      <c r="A34" s="10" t="s">
        <v>12</v>
      </c>
      <c r="B34" s="11" t="s">
        <v>13</v>
      </c>
      <c r="C34" s="21">
        <f t="shared" si="3"/>
        <v>5.6173397331661423</v>
      </c>
      <c r="D34" s="21">
        <f t="shared" si="3"/>
        <v>5.9157234954580264</v>
      </c>
      <c r="E34" s="21">
        <f t="shared" si="3"/>
        <v>5.6011461517260557</v>
      </c>
      <c r="F34" s="21">
        <f t="shared" si="3"/>
        <v>5.6160511671433033</v>
      </c>
      <c r="G34" s="21">
        <f t="shared" si="3"/>
        <v>5.7953021586449287</v>
      </c>
      <c r="H34" s="21">
        <f t="shared" si="3"/>
        <v>5.651835136085392</v>
      </c>
      <c r="I34" s="10" t="s">
        <v>38</v>
      </c>
    </row>
    <row r="35" spans="1:9" x14ac:dyDescent="0.25">
      <c r="A35" s="10" t="s">
        <v>14</v>
      </c>
      <c r="B35" s="11" t="s">
        <v>15</v>
      </c>
      <c r="C35" s="21">
        <f t="shared" ref="C35:H42" si="4">C14/C$22*100</f>
        <v>19.716988670911796</v>
      </c>
      <c r="D35" s="21">
        <f t="shared" si="4"/>
        <v>19.596741249047732</v>
      </c>
      <c r="E35" s="21">
        <f t="shared" si="4"/>
        <v>19.120944333675158</v>
      </c>
      <c r="F35" s="21">
        <f t="shared" si="4"/>
        <v>18.622144648142548</v>
      </c>
      <c r="G35" s="21">
        <f t="shared" si="4"/>
        <v>19.659329925852852</v>
      </c>
      <c r="H35" s="21">
        <f t="shared" si="4"/>
        <v>19.412228609589118</v>
      </c>
      <c r="I35" s="10" t="s">
        <v>37</v>
      </c>
    </row>
    <row r="36" spans="1:9" x14ac:dyDescent="0.25">
      <c r="A36" s="10" t="s">
        <v>16</v>
      </c>
      <c r="B36" s="11"/>
      <c r="C36" s="21">
        <f t="shared" si="4"/>
        <v>0.2037530199439844</v>
      </c>
      <c r="D36" s="21">
        <f t="shared" si="4"/>
        <v>0.20181040586227655</v>
      </c>
      <c r="E36" s="21">
        <f t="shared" si="4"/>
        <v>0.19851566399082285</v>
      </c>
      <c r="F36" s="21">
        <f t="shared" si="4"/>
        <v>0.18228056681993632</v>
      </c>
      <c r="G36" s="21">
        <f t="shared" si="4"/>
        <v>0.21117136844232576</v>
      </c>
      <c r="H36" s="21">
        <f t="shared" si="4"/>
        <v>0.20987191474133676</v>
      </c>
      <c r="I36" s="10" t="s">
        <v>40</v>
      </c>
    </row>
    <row r="37" spans="1:9" x14ac:dyDescent="0.25">
      <c r="A37" s="10" t="s">
        <v>17</v>
      </c>
      <c r="B37" s="11" t="s">
        <v>18</v>
      </c>
      <c r="C37" s="21">
        <f t="shared" si="4"/>
        <v>1.9008166013593886</v>
      </c>
      <c r="D37" s="21">
        <f t="shared" si="4"/>
        <v>1.7530613730531257</v>
      </c>
      <c r="E37" s="21">
        <f t="shared" si="4"/>
        <v>1.5177323278848087</v>
      </c>
      <c r="F37" s="21">
        <f t="shared" si="4"/>
        <v>1.3414468624168667</v>
      </c>
      <c r="G37" s="21">
        <f t="shared" si="4"/>
        <v>1.6776775755900895</v>
      </c>
      <c r="H37" s="21">
        <f t="shared" si="4"/>
        <v>1.5691675234347848</v>
      </c>
      <c r="I37" s="10" t="s">
        <v>41</v>
      </c>
    </row>
    <row r="38" spans="1:9" x14ac:dyDescent="0.25">
      <c r="A38" s="10" t="s">
        <v>19</v>
      </c>
      <c r="B38" s="11" t="s">
        <v>20</v>
      </c>
      <c r="C38" s="21">
        <f t="shared" si="4"/>
        <v>0.68445414216631506</v>
      </c>
      <c r="D38" s="21">
        <f t="shared" si="4"/>
        <v>0.58935301103602067</v>
      </c>
      <c r="E38" s="21">
        <f t="shared" si="4"/>
        <v>0.5111250710758084</v>
      </c>
      <c r="F38" s="21">
        <f t="shared" si="4"/>
        <v>0.57101084158616244</v>
      </c>
      <c r="G38" s="21">
        <f t="shared" si="4"/>
        <v>0.59491160548030664</v>
      </c>
      <c r="H38" s="21">
        <f t="shared" si="4"/>
        <v>0.57839280995645304</v>
      </c>
      <c r="I38" s="10" t="s">
        <v>42</v>
      </c>
    </row>
    <row r="39" spans="1:9" x14ac:dyDescent="0.25">
      <c r="A39" s="10" t="s">
        <v>21</v>
      </c>
      <c r="B39" s="11" t="s">
        <v>22</v>
      </c>
      <c r="C39" s="21">
        <f t="shared" si="4"/>
        <v>3.9809808393842814</v>
      </c>
      <c r="D39" s="21">
        <f t="shared" si="4"/>
        <v>6.2916778885409403</v>
      </c>
      <c r="E39" s="21">
        <f t="shared" si="4"/>
        <v>3.0502384919265331</v>
      </c>
      <c r="F39" s="21">
        <f t="shared" si="4"/>
        <v>3.3822510399874282</v>
      </c>
      <c r="G39" s="21">
        <f t="shared" si="4"/>
        <v>4.1994140406584126</v>
      </c>
      <c r="H39" s="21">
        <f t="shared" si="4"/>
        <v>4.1695389374692597</v>
      </c>
      <c r="I39" s="10" t="s">
        <v>43</v>
      </c>
    </row>
    <row r="40" spans="1:9" x14ac:dyDescent="0.25">
      <c r="A40" s="10" t="s">
        <v>23</v>
      </c>
      <c r="B40" s="11" t="s">
        <v>24</v>
      </c>
      <c r="C40" s="21">
        <f t="shared" si="4"/>
        <v>0.50756745297032613</v>
      </c>
      <c r="D40" s="21">
        <f t="shared" si="4"/>
        <v>0.91208674399516632</v>
      </c>
      <c r="E40" s="21">
        <f t="shared" si="4"/>
        <v>0.70244004181368069</v>
      </c>
      <c r="F40" s="21">
        <f t="shared" si="4"/>
        <v>0.33443900208830907</v>
      </c>
      <c r="G40" s="21">
        <f t="shared" si="4"/>
        <v>0.62936033932764424</v>
      </c>
      <c r="H40" s="21">
        <f t="shared" si="4"/>
        <v>0.56128711090392513</v>
      </c>
      <c r="I40" s="10" t="s">
        <v>44</v>
      </c>
    </row>
    <row r="41" spans="1:9" ht="25.5" x14ac:dyDescent="0.25">
      <c r="A41" s="10" t="s">
        <v>62</v>
      </c>
      <c r="B41" s="13" t="s">
        <v>58</v>
      </c>
      <c r="C41" s="21">
        <f t="shared" si="4"/>
        <v>0.79539033596067454</v>
      </c>
      <c r="D41" s="21">
        <f t="shared" si="4"/>
        <v>1.5438846199167708</v>
      </c>
      <c r="E41" s="21">
        <f t="shared" si="4"/>
        <v>2.3177541782643347</v>
      </c>
      <c r="F41" s="21">
        <f t="shared" si="4"/>
        <v>2.4637046173774939</v>
      </c>
      <c r="G41" s="21">
        <f t="shared" si="4"/>
        <v>1.7360181857884638</v>
      </c>
      <c r="H41" s="21">
        <f t="shared" si="4"/>
        <v>1.4565260769628603</v>
      </c>
      <c r="I41" s="10" t="s">
        <v>45</v>
      </c>
    </row>
    <row r="42" spans="1:9" x14ac:dyDescent="0.25">
      <c r="A42" s="7" t="s">
        <v>25</v>
      </c>
      <c r="B42" s="14" t="s">
        <v>26</v>
      </c>
      <c r="C42" s="20">
        <f t="shared" si="4"/>
        <v>-2.7073266277320789</v>
      </c>
      <c r="D42" s="20">
        <f t="shared" si="4"/>
        <v>-2.7073654943353911</v>
      </c>
      <c r="E42" s="20">
        <f t="shared" si="4"/>
        <v>-1.9700922930235236</v>
      </c>
      <c r="F42" s="20">
        <f t="shared" si="4"/>
        <v>-1.2899284926790082</v>
      </c>
      <c r="G42" s="20">
        <f t="shared" si="4"/>
        <v>-2.5482598288079314</v>
      </c>
      <c r="H42" s="20">
        <f t="shared" si="4"/>
        <v>-1.5623916559218365</v>
      </c>
      <c r="I42" s="7" t="s">
        <v>54</v>
      </c>
    </row>
    <row r="43" spans="1:9" x14ac:dyDescent="0.25">
      <c r="A43" s="3" t="s">
        <v>60</v>
      </c>
    </row>
    <row r="44" spans="1:9" x14ac:dyDescent="0.25">
      <c r="A44" s="24" t="s">
        <v>64</v>
      </c>
    </row>
  </sheetData>
  <mergeCells count="6">
    <mergeCell ref="E3:F3"/>
    <mergeCell ref="G3:H3"/>
    <mergeCell ref="C3:D3"/>
    <mergeCell ref="C24:D24"/>
    <mergeCell ref="E24:F24"/>
    <mergeCell ref="G24:H24"/>
  </mergeCells>
  <pageMargins left="0.7" right="0.7" top="0.75" bottom="0.75" header="0.3" footer="0.3"/>
  <pageSetup paperSize="9" scale="7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2016-11-10T13:00:57Z</dcterms:modified>
</cp:coreProperties>
</file>