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>
    <definedName name="_xlnm.Print_Area" localSheetId="0">'Sheet1'!$B$5:$N$58</definedName>
  </definedNames>
  <calcPr fullCalcOnLoad="1"/>
</workbook>
</file>

<file path=xl/sharedStrings.xml><?xml version="1.0" encoding="utf-8"?>
<sst xmlns="http://schemas.openxmlformats.org/spreadsheetml/2006/main" count="56" uniqueCount="22">
  <si>
    <t>I. Vláda:</t>
  </si>
  <si>
    <t>III. Banky:</t>
  </si>
  <si>
    <t>IV. Ostatné sektory:</t>
  </si>
  <si>
    <t xml:space="preserve">     Nástroje peňažného trhu</t>
  </si>
  <si>
    <t xml:space="preserve">     Pôžičky</t>
  </si>
  <si>
    <t xml:space="preserve">     Obchodné úvery</t>
  </si>
  <si>
    <t xml:space="preserve">     Ostatné pasíva</t>
  </si>
  <si>
    <t xml:space="preserve">     Pasíva voči priamym zahraničným investorom</t>
  </si>
  <si>
    <t xml:space="preserve">     Dlhopisy a zmenky</t>
  </si>
  <si>
    <t>V. Priame investície: medzipodnikové pôžičky</t>
  </si>
  <si>
    <t>II. Centrálna banka (NBS):</t>
  </si>
  <si>
    <t xml:space="preserve">  Krátkodobý dlh</t>
  </si>
  <si>
    <t xml:space="preserve">  Dlhodobý dlh</t>
  </si>
  <si>
    <t>* predbežný údaj</t>
  </si>
  <si>
    <t xml:space="preserve">     Pasíva voči podnikom priamej investície v zahraničí</t>
  </si>
  <si>
    <t xml:space="preserve">     Hotovosť a vklady</t>
  </si>
  <si>
    <t>HRUBÁ ZAHRANIČNÁ ZADLŽENOSŤ</t>
  </si>
  <si>
    <t>(mil. USD)</t>
  </si>
  <si>
    <t>z toho: krátkodobý dlh</t>
  </si>
  <si>
    <t xml:space="preserve">            dlhodobý dlh</t>
  </si>
  <si>
    <t xml:space="preserve">Hrubá zahraničná zadlženosť Slovenskej republiky v roku 2011 </t>
  </si>
  <si>
    <t>31.12.2011*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</si>
</sst>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.000000"/>
    <numFmt numFmtId="181" formatCode="0.0"/>
    <numFmt numFmtId="182" formatCode="#,##0\ &quot;Sk&quot;"/>
    <numFmt numFmtId="183" formatCode="#&quot; &quot;##0.0\ _ "/>
    <numFmt numFmtId="184" formatCode="#&quot; &quot;##0.0&quot; &quot;&quot; &quot;"/>
    <numFmt numFmtId="185" formatCode="#,##0.0\ _S_k"/>
    <numFmt numFmtId="186" formatCode="_-* #,##0.0\ _S_k_-;\-* #,##0.0\ _S_k_-;_-* &quot;-&quot;?\ _S_k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18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83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183" fontId="0" fillId="0" borderId="0" xfId="0" applyNumberFormat="1" applyAlignment="1">
      <alignment/>
    </xf>
    <xf numFmtId="14" fontId="5" fillId="0" borderId="14" xfId="0" applyNumberFormat="1" applyFont="1" applyBorder="1" applyAlignment="1">
      <alignment horizontal="center"/>
    </xf>
    <xf numFmtId="183" fontId="1" fillId="0" borderId="11" xfId="0" applyNumberFormat="1" applyFont="1" applyBorder="1" applyAlignment="1">
      <alignment horizontal="center"/>
    </xf>
    <xf numFmtId="183" fontId="1" fillId="0" borderId="14" xfId="0" applyNumberFormat="1" applyFont="1" applyBorder="1" applyAlignment="1">
      <alignment horizontal="center"/>
    </xf>
    <xf numFmtId="183" fontId="0" fillId="0" borderId="15" xfId="0" applyNumberFormat="1" applyFont="1" applyBorder="1" applyAlignment="1">
      <alignment horizontal="center"/>
    </xf>
    <xf numFmtId="183" fontId="0" fillId="0" borderId="15" xfId="0" applyNumberFormat="1" applyFont="1" applyBorder="1" applyAlignment="1">
      <alignment horizontal="center"/>
    </xf>
    <xf numFmtId="183" fontId="0" fillId="0" borderId="16" xfId="0" applyNumberFormat="1" applyFont="1" applyBorder="1" applyAlignment="1">
      <alignment horizontal="center"/>
    </xf>
    <xf numFmtId="183" fontId="0" fillId="0" borderId="16" xfId="0" applyNumberFormat="1" applyFont="1" applyBorder="1" applyAlignment="1">
      <alignment horizontal="center"/>
    </xf>
    <xf numFmtId="183" fontId="1" fillId="0" borderId="15" xfId="0" applyNumberFormat="1" applyFont="1" applyBorder="1" applyAlignment="1">
      <alignment horizontal="center"/>
    </xf>
    <xf numFmtId="183" fontId="1" fillId="0" borderId="15" xfId="0" applyNumberFormat="1" applyFont="1" applyBorder="1" applyAlignment="1">
      <alignment horizontal="center"/>
    </xf>
    <xf numFmtId="183" fontId="0" fillId="0" borderId="15" xfId="0" applyNumberFormat="1" applyBorder="1" applyAlignment="1">
      <alignment horizontal="center"/>
    </xf>
    <xf numFmtId="183" fontId="0" fillId="0" borderId="16" xfId="0" applyNumberForma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83" fontId="1" fillId="0" borderId="14" xfId="0" applyNumberFormat="1" applyFont="1" applyBorder="1" applyAlignment="1">
      <alignment horizontal="center"/>
    </xf>
    <xf numFmtId="183" fontId="0" fillId="33" borderId="15" xfId="0" applyNumberFormat="1" applyFont="1" applyFill="1" applyBorder="1" applyAlignment="1">
      <alignment horizontal="center"/>
    </xf>
    <xf numFmtId="14" fontId="5" fillId="33" borderId="14" xfId="0" applyNumberFormat="1" applyFont="1" applyFill="1" applyBorder="1" applyAlignment="1">
      <alignment horizontal="center"/>
    </xf>
    <xf numFmtId="183" fontId="0" fillId="33" borderId="0" xfId="0" applyNumberFormat="1" applyFont="1" applyFill="1" applyBorder="1" applyAlignment="1">
      <alignment horizontal="center"/>
    </xf>
    <xf numFmtId="183" fontId="1" fillId="33" borderId="0" xfId="0" applyNumberFormat="1" applyFont="1" applyFill="1" applyBorder="1" applyAlignment="1">
      <alignment horizontal="center"/>
    </xf>
    <xf numFmtId="185" fontId="1" fillId="0" borderId="11" xfId="0" applyNumberFormat="1" applyFont="1" applyBorder="1" applyAlignment="1">
      <alignment horizontal="center"/>
    </xf>
    <xf numFmtId="185" fontId="1" fillId="0" borderId="15" xfId="0" applyNumberFormat="1" applyFont="1" applyBorder="1" applyAlignment="1">
      <alignment horizontal="center"/>
    </xf>
    <xf numFmtId="185" fontId="0" fillId="0" borderId="15" xfId="0" applyNumberFormat="1" applyBorder="1" applyAlignment="1">
      <alignment horizontal="center"/>
    </xf>
    <xf numFmtId="185" fontId="1" fillId="0" borderId="14" xfId="0" applyNumberFormat="1" applyFont="1" applyBorder="1" applyAlignment="1">
      <alignment horizontal="center"/>
    </xf>
    <xf numFmtId="185" fontId="1" fillId="0" borderId="15" xfId="0" applyNumberFormat="1" applyFont="1" applyBorder="1" applyAlignment="1">
      <alignment horizontal="center"/>
    </xf>
    <xf numFmtId="185" fontId="1" fillId="0" borderId="14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1"/>
  <sheetViews>
    <sheetView tabSelected="1" zoomScalePageLayoutView="0" workbookViewId="0" topLeftCell="H28">
      <selection activeCell="P41" sqref="P41"/>
    </sheetView>
  </sheetViews>
  <sheetFormatPr defaultColWidth="9.140625" defaultRowHeight="12.75"/>
  <cols>
    <col min="2" max="2" width="47.8515625" style="2" customWidth="1"/>
    <col min="3" max="3" width="12.7109375" style="0" customWidth="1"/>
    <col min="4" max="4" width="14.140625" style="0" customWidth="1"/>
    <col min="5" max="5" width="11.28125" style="0" customWidth="1"/>
    <col min="6" max="6" width="12.7109375" style="15" customWidth="1"/>
    <col min="7" max="7" width="12.421875" style="0" customWidth="1"/>
    <col min="8" max="8" width="12.28125" style="0" customWidth="1"/>
    <col min="9" max="9" width="12.140625" style="0" customWidth="1"/>
    <col min="10" max="10" width="11.140625" style="0" customWidth="1"/>
    <col min="11" max="11" width="11.00390625" style="0" customWidth="1"/>
    <col min="12" max="12" width="11.57421875" style="0" customWidth="1"/>
    <col min="13" max="13" width="11.421875" style="0" customWidth="1"/>
    <col min="14" max="14" width="11.8515625" style="0" customWidth="1"/>
  </cols>
  <sheetData>
    <row r="2" ht="12.75">
      <c r="G2" s="12"/>
    </row>
    <row r="3" spans="2:7" ht="18">
      <c r="B3" s="20" t="s">
        <v>20</v>
      </c>
      <c r="C3" s="17"/>
      <c r="D3" s="17"/>
      <c r="E3" s="17"/>
      <c r="G3" s="17"/>
    </row>
    <row r="4" spans="2:7" ht="13.5" thickBot="1">
      <c r="B4" s="2" t="s">
        <v>17</v>
      </c>
      <c r="F4" s="16"/>
      <c r="G4" s="3"/>
    </row>
    <row r="5" spans="2:14" ht="15.75" thickBot="1">
      <c r="B5" s="14"/>
      <c r="C5" s="24">
        <v>40574</v>
      </c>
      <c r="D5" s="24">
        <v>40602</v>
      </c>
      <c r="E5" s="35">
        <v>40633</v>
      </c>
      <c r="F5" s="38">
        <v>40663</v>
      </c>
      <c r="G5" s="38">
        <v>40694</v>
      </c>
      <c r="H5" s="38">
        <v>40724</v>
      </c>
      <c r="I5" s="38">
        <v>40755</v>
      </c>
      <c r="J5" s="38">
        <v>40786</v>
      </c>
      <c r="K5" s="38">
        <v>40816</v>
      </c>
      <c r="L5" s="38">
        <v>40847</v>
      </c>
      <c r="M5" s="38">
        <v>40877</v>
      </c>
      <c r="N5" s="38" t="s">
        <v>21</v>
      </c>
    </row>
    <row r="6" spans="2:14" ht="13.5" thickBot="1">
      <c r="B6" s="8" t="s">
        <v>0</v>
      </c>
      <c r="C6" s="25">
        <f aca="true" t="shared" si="0" ref="C6:J6">+C7+C12</f>
        <v>15099.5</v>
      </c>
      <c r="D6" s="25">
        <f t="shared" si="0"/>
        <v>16138.099999999999</v>
      </c>
      <c r="E6" s="25">
        <f t="shared" si="0"/>
        <v>16631</v>
      </c>
      <c r="F6" s="25">
        <f t="shared" si="0"/>
        <v>18174.743</v>
      </c>
      <c r="G6" s="25">
        <f t="shared" si="0"/>
        <v>17692.6</v>
      </c>
      <c r="H6" s="41">
        <f t="shared" si="0"/>
        <v>17731.6</v>
      </c>
      <c r="I6" s="41">
        <f t="shared" si="0"/>
        <v>17621.1</v>
      </c>
      <c r="J6" s="41">
        <f t="shared" si="0"/>
        <v>17624.1</v>
      </c>
      <c r="K6" s="47">
        <f>+K7+K12</f>
        <v>16513.7</v>
      </c>
      <c r="L6" s="47">
        <f>+L7+L12</f>
        <v>17645.4</v>
      </c>
      <c r="M6" s="47">
        <f>+M7+M12</f>
        <v>15911.000000000002</v>
      </c>
      <c r="N6" s="47">
        <f>+N7+N12</f>
        <v>15650.999999999998</v>
      </c>
    </row>
    <row r="7" spans="2:14" ht="12.75">
      <c r="B7" s="7" t="s">
        <v>11</v>
      </c>
      <c r="C7" s="26">
        <f aca="true" t="shared" si="1" ref="C7:I7">SUM(C8:C11)</f>
        <v>98</v>
      </c>
      <c r="D7" s="26">
        <f t="shared" si="1"/>
        <v>140.4</v>
      </c>
      <c r="E7" s="26">
        <f t="shared" si="1"/>
        <v>144.3</v>
      </c>
      <c r="F7" s="31">
        <f t="shared" si="1"/>
        <v>154.1</v>
      </c>
      <c r="G7" s="31">
        <f t="shared" si="1"/>
        <v>149.3</v>
      </c>
      <c r="H7" s="42">
        <f t="shared" si="1"/>
        <v>150.3</v>
      </c>
      <c r="I7" s="42">
        <f t="shared" si="1"/>
        <v>149.7</v>
      </c>
      <c r="J7" s="42">
        <v>117.5</v>
      </c>
      <c r="K7" s="42">
        <f>SUM(K8:K11)</f>
        <v>110</v>
      </c>
      <c r="L7" s="42">
        <f>SUM(L8:L11)</f>
        <v>114.4</v>
      </c>
      <c r="M7" s="42">
        <f>SUM(M8:M11)</f>
        <v>111.1</v>
      </c>
      <c r="N7" s="42">
        <f>SUM(N8:N11)</f>
        <v>336.4</v>
      </c>
    </row>
    <row r="8" spans="2:14" ht="12.75">
      <c r="B8" s="4" t="s">
        <v>3</v>
      </c>
      <c r="C8" s="27">
        <v>98</v>
      </c>
      <c r="D8" s="27">
        <v>140.4</v>
      </c>
      <c r="E8" s="27">
        <v>144.3</v>
      </c>
      <c r="F8" s="37">
        <v>154.1</v>
      </c>
      <c r="G8" s="37">
        <v>149.3</v>
      </c>
      <c r="H8" s="43">
        <v>150.3</v>
      </c>
      <c r="I8" s="43">
        <v>149.7</v>
      </c>
      <c r="J8" s="43">
        <v>117.5</v>
      </c>
      <c r="K8" s="43">
        <v>110</v>
      </c>
      <c r="L8" s="43">
        <v>114.4</v>
      </c>
      <c r="M8" s="43">
        <v>111.1</v>
      </c>
      <c r="N8" s="43">
        <v>336.4</v>
      </c>
    </row>
    <row r="9" spans="2:14" ht="12.75">
      <c r="B9" s="4" t="s">
        <v>4</v>
      </c>
      <c r="C9" s="28">
        <v>0</v>
      </c>
      <c r="D9" s="27">
        <v>0</v>
      </c>
      <c r="E9" s="27">
        <v>0</v>
      </c>
      <c r="F9" s="37">
        <v>0</v>
      </c>
      <c r="G9" s="37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</row>
    <row r="10" spans="2:14" ht="12.75">
      <c r="B10" s="4" t="s">
        <v>5</v>
      </c>
      <c r="C10" s="28">
        <v>0</v>
      </c>
      <c r="D10" s="27">
        <v>0</v>
      </c>
      <c r="E10" s="27">
        <v>0</v>
      </c>
      <c r="F10" s="37">
        <v>0</v>
      </c>
      <c r="G10" s="37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</row>
    <row r="11" spans="2:14" ht="13.5" thickBot="1">
      <c r="B11" s="9" t="s">
        <v>6</v>
      </c>
      <c r="C11" s="29">
        <v>0</v>
      </c>
      <c r="D11" s="30">
        <v>0</v>
      </c>
      <c r="E11" s="27">
        <v>0</v>
      </c>
      <c r="F11" s="37">
        <v>0</v>
      </c>
      <c r="G11" s="37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</row>
    <row r="12" spans="2:14" ht="12.75">
      <c r="B12" s="5" t="s">
        <v>12</v>
      </c>
      <c r="C12" s="31">
        <f aca="true" t="shared" si="2" ref="C12:J12">SUM(C13:C16)</f>
        <v>15001.5</v>
      </c>
      <c r="D12" s="31">
        <f t="shared" si="2"/>
        <v>15997.699999999999</v>
      </c>
      <c r="E12" s="26">
        <f t="shared" si="2"/>
        <v>16486.7</v>
      </c>
      <c r="F12" s="26">
        <f t="shared" si="2"/>
        <v>18020.643</v>
      </c>
      <c r="G12" s="26">
        <f t="shared" si="2"/>
        <v>17543.3</v>
      </c>
      <c r="H12" s="44">
        <f t="shared" si="2"/>
        <v>17581.3</v>
      </c>
      <c r="I12" s="44">
        <f t="shared" si="2"/>
        <v>17471.399999999998</v>
      </c>
      <c r="J12" s="44">
        <f t="shared" si="2"/>
        <v>17506.6</v>
      </c>
      <c r="K12" s="44">
        <f>SUM(K13:K16)</f>
        <v>16403.7</v>
      </c>
      <c r="L12" s="44">
        <f>SUM(L13:L16)</f>
        <v>17531</v>
      </c>
      <c r="M12" s="44">
        <f>SUM(M13:M16)</f>
        <v>15799.900000000001</v>
      </c>
      <c r="N12" s="44">
        <f>SUM(N13:N16)</f>
        <v>15314.599999999999</v>
      </c>
    </row>
    <row r="13" spans="2:14" ht="12.75">
      <c r="B13" s="4" t="s">
        <v>8</v>
      </c>
      <c r="C13" s="27">
        <v>13330.4</v>
      </c>
      <c r="D13" s="27">
        <v>14376.8</v>
      </c>
      <c r="E13" s="27">
        <v>14856.8</v>
      </c>
      <c r="F13" s="37">
        <v>16318.36</v>
      </c>
      <c r="G13" s="37">
        <v>15893.6</v>
      </c>
      <c r="H13" s="43">
        <v>15923</v>
      </c>
      <c r="I13" s="43">
        <v>15830.3</v>
      </c>
      <c r="J13" s="43">
        <v>15900.3</v>
      </c>
      <c r="K13" s="43">
        <v>14924.3</v>
      </c>
      <c r="L13" s="43">
        <v>16002.3</v>
      </c>
      <c r="M13" s="43">
        <v>14330.2</v>
      </c>
      <c r="N13" s="43">
        <v>13508.3</v>
      </c>
    </row>
    <row r="14" spans="2:14" ht="12.75">
      <c r="B14" s="4" t="s">
        <v>4</v>
      </c>
      <c r="C14" s="27">
        <v>1671.1</v>
      </c>
      <c r="D14" s="27">
        <v>1620.9</v>
      </c>
      <c r="E14" s="27">
        <v>1629.9</v>
      </c>
      <c r="F14" s="37">
        <v>1702.2829999999994</v>
      </c>
      <c r="G14" s="37">
        <v>1649.7</v>
      </c>
      <c r="H14" s="43">
        <v>1658.3</v>
      </c>
      <c r="I14" s="43">
        <v>1641.1</v>
      </c>
      <c r="J14" s="43">
        <v>1606.3</v>
      </c>
      <c r="K14" s="43">
        <v>1479.4</v>
      </c>
      <c r="L14" s="43">
        <v>1528.7</v>
      </c>
      <c r="M14" s="43">
        <v>1469.7</v>
      </c>
      <c r="N14" s="43">
        <v>1806.3</v>
      </c>
    </row>
    <row r="15" spans="2:14" ht="12.75">
      <c r="B15" s="4" t="s">
        <v>5</v>
      </c>
      <c r="C15" s="28">
        <v>0</v>
      </c>
      <c r="D15" s="28">
        <v>0</v>
      </c>
      <c r="E15" s="28">
        <v>0</v>
      </c>
      <c r="F15" s="37">
        <v>0</v>
      </c>
      <c r="G15" s="37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</row>
    <row r="16" spans="2:14" ht="13.5" thickBot="1">
      <c r="B16" s="4" t="s">
        <v>6</v>
      </c>
      <c r="C16" s="28">
        <v>0</v>
      </c>
      <c r="D16" s="28">
        <v>0</v>
      </c>
      <c r="E16" s="28">
        <v>0</v>
      </c>
      <c r="F16" s="37">
        <v>0</v>
      </c>
      <c r="G16" s="37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</row>
    <row r="17" spans="2:14" ht="13.5" thickBot="1">
      <c r="B17" s="13" t="s">
        <v>10</v>
      </c>
      <c r="C17" s="25">
        <f aca="true" t="shared" si="3" ref="C17:J17">+C18+C23</f>
        <v>19646.2</v>
      </c>
      <c r="D17" s="25">
        <f t="shared" si="3"/>
        <v>19607.799999999996</v>
      </c>
      <c r="E17" s="25">
        <f t="shared" si="3"/>
        <v>20377.300000000003</v>
      </c>
      <c r="F17" s="25">
        <f t="shared" si="3"/>
        <v>21817.3034</v>
      </c>
      <c r="G17" s="25">
        <f t="shared" si="3"/>
        <v>21067.067199999998</v>
      </c>
      <c r="H17" s="41">
        <f t="shared" si="3"/>
        <v>21590.6</v>
      </c>
      <c r="I17" s="41">
        <f t="shared" si="3"/>
        <v>19997.699999999997</v>
      </c>
      <c r="J17" s="41">
        <f t="shared" si="3"/>
        <v>20716.8</v>
      </c>
      <c r="K17" s="41">
        <f>+K18+K23</f>
        <v>19581.6</v>
      </c>
      <c r="L17" s="41">
        <f>+L18+L23</f>
        <v>20850.3</v>
      </c>
      <c r="M17" s="41">
        <f>+M18+M23</f>
        <v>20434.899999999998</v>
      </c>
      <c r="N17" s="41">
        <f>+N18+N23</f>
        <v>20622.7</v>
      </c>
    </row>
    <row r="18" spans="2:14" ht="12.75">
      <c r="B18" s="5" t="s">
        <v>11</v>
      </c>
      <c r="C18" s="31">
        <f aca="true" t="shared" si="4" ref="C18:J18">SUM(C19:C22)</f>
        <v>19447.4</v>
      </c>
      <c r="D18" s="31">
        <f t="shared" si="4"/>
        <v>19408.699999999997</v>
      </c>
      <c r="E18" s="31">
        <f t="shared" si="4"/>
        <v>20166.600000000002</v>
      </c>
      <c r="F18" s="31">
        <f t="shared" si="4"/>
        <v>21601.536200000002</v>
      </c>
      <c r="G18" s="31">
        <f t="shared" si="4"/>
        <v>20851.3</v>
      </c>
      <c r="H18" s="42">
        <f t="shared" si="4"/>
        <v>21374.8</v>
      </c>
      <c r="I18" s="42">
        <f t="shared" si="4"/>
        <v>19781.899999999998</v>
      </c>
      <c r="J18" s="42">
        <f t="shared" si="4"/>
        <v>20501</v>
      </c>
      <c r="K18" s="42">
        <f>SUM(K19:K22)</f>
        <v>19365.8</v>
      </c>
      <c r="L18" s="42">
        <f>SUM(L19:L22)</f>
        <v>20634.5</v>
      </c>
      <c r="M18" s="42">
        <f>SUM(M19:M22)</f>
        <v>20219.1</v>
      </c>
      <c r="N18" s="42">
        <f>SUM(N19:N22)</f>
        <v>20421</v>
      </c>
    </row>
    <row r="19" spans="2:14" ht="12.75">
      <c r="B19" s="4" t="s">
        <v>3</v>
      </c>
      <c r="C19" s="27">
        <v>0</v>
      </c>
      <c r="D19" s="28">
        <v>0</v>
      </c>
      <c r="E19" s="28">
        <v>0</v>
      </c>
      <c r="F19" s="37">
        <v>0</v>
      </c>
      <c r="G19" s="37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</row>
    <row r="20" spans="2:14" ht="12.75">
      <c r="B20" s="4" t="s">
        <v>4</v>
      </c>
      <c r="C20" s="27">
        <v>1944.5</v>
      </c>
      <c r="D20" s="28">
        <v>2651.6</v>
      </c>
      <c r="E20" s="28">
        <v>3369.2</v>
      </c>
      <c r="F20" s="37">
        <v>3804.6058000000003</v>
      </c>
      <c r="G20" s="37">
        <v>4210.2</v>
      </c>
      <c r="H20" s="43">
        <v>742.6</v>
      </c>
      <c r="I20" s="43">
        <v>3491.6</v>
      </c>
      <c r="J20" s="43">
        <v>6295.9</v>
      </c>
      <c r="K20" s="43">
        <v>4285.2</v>
      </c>
      <c r="L20" s="43">
        <v>5163.3</v>
      </c>
      <c r="M20" s="43">
        <v>4311.1</v>
      </c>
      <c r="N20" s="43">
        <v>2345.1</v>
      </c>
    </row>
    <row r="21" spans="2:14" ht="12.75">
      <c r="B21" s="4" t="s">
        <v>15</v>
      </c>
      <c r="C21" s="27">
        <v>17502.9</v>
      </c>
      <c r="D21" s="28">
        <v>16757.1</v>
      </c>
      <c r="E21" s="28">
        <v>16797.4</v>
      </c>
      <c r="F21" s="37">
        <v>17796.9304</v>
      </c>
      <c r="G21" s="37">
        <v>16641.1</v>
      </c>
      <c r="H21" s="43">
        <v>20632.2</v>
      </c>
      <c r="I21" s="43">
        <v>16290.3</v>
      </c>
      <c r="J21" s="43">
        <v>14205.1</v>
      </c>
      <c r="K21" s="43">
        <v>15080.6</v>
      </c>
      <c r="L21" s="43">
        <v>15471.2</v>
      </c>
      <c r="M21" s="43">
        <v>15908</v>
      </c>
      <c r="N21" s="43">
        <v>18075.9</v>
      </c>
    </row>
    <row r="22" spans="2:14" ht="13.5" thickBot="1">
      <c r="B22" s="10" t="s">
        <v>6</v>
      </c>
      <c r="C22" s="27">
        <v>0</v>
      </c>
      <c r="D22" s="28">
        <v>0</v>
      </c>
      <c r="E22" s="28">
        <v>0</v>
      </c>
      <c r="F22" s="37">
        <v>0</v>
      </c>
      <c r="G22" s="37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</row>
    <row r="23" spans="2:14" ht="12.75">
      <c r="B23" s="7" t="s">
        <v>12</v>
      </c>
      <c r="C23" s="26">
        <f aca="true" t="shared" si="5" ref="C23:J23">SUM(C24:C27)</f>
        <v>198.8</v>
      </c>
      <c r="D23" s="26">
        <f t="shared" si="5"/>
        <v>199.1</v>
      </c>
      <c r="E23" s="26">
        <f t="shared" si="5"/>
        <v>210.7</v>
      </c>
      <c r="F23" s="26">
        <f t="shared" si="5"/>
        <v>215.76719999999997</v>
      </c>
      <c r="G23" s="26">
        <f t="shared" si="5"/>
        <v>215.76719999999997</v>
      </c>
      <c r="H23" s="44">
        <f t="shared" si="5"/>
        <v>215.8</v>
      </c>
      <c r="I23" s="44">
        <f t="shared" si="5"/>
        <v>215.8</v>
      </c>
      <c r="J23" s="44">
        <f t="shared" si="5"/>
        <v>215.8</v>
      </c>
      <c r="K23" s="44">
        <f>SUM(K24:K27)</f>
        <v>215.8</v>
      </c>
      <c r="L23" s="44">
        <f>SUM(L24:L27)</f>
        <v>215.8</v>
      </c>
      <c r="M23" s="44">
        <f>SUM(M24:M27)</f>
        <v>215.8</v>
      </c>
      <c r="N23" s="44">
        <f>SUM(N24:N27)</f>
        <v>201.7</v>
      </c>
    </row>
    <row r="24" spans="2:14" ht="12.75">
      <c r="B24" s="6" t="s">
        <v>8</v>
      </c>
      <c r="C24" s="28">
        <v>0</v>
      </c>
      <c r="D24" s="28">
        <v>0</v>
      </c>
      <c r="E24" s="28">
        <v>0</v>
      </c>
      <c r="F24" s="37">
        <v>0</v>
      </c>
      <c r="G24" s="37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</row>
    <row r="25" spans="2:14" ht="12.75">
      <c r="B25" s="6" t="s">
        <v>4</v>
      </c>
      <c r="C25" s="28">
        <v>198.8</v>
      </c>
      <c r="D25" s="28">
        <v>199.1</v>
      </c>
      <c r="E25" s="28">
        <v>210.7</v>
      </c>
      <c r="F25" s="37">
        <v>215.76719999999997</v>
      </c>
      <c r="G25" s="37">
        <v>215.76719999999997</v>
      </c>
      <c r="H25" s="43">
        <v>215.8</v>
      </c>
      <c r="I25" s="43">
        <v>215.8</v>
      </c>
      <c r="J25" s="43">
        <v>215.8</v>
      </c>
      <c r="K25" s="43">
        <v>215.8</v>
      </c>
      <c r="L25" s="43">
        <v>215.8</v>
      </c>
      <c r="M25" s="43">
        <v>215.8</v>
      </c>
      <c r="N25" s="43">
        <v>201.7</v>
      </c>
    </row>
    <row r="26" spans="2:14" ht="12.75">
      <c r="B26" s="4" t="s">
        <v>15</v>
      </c>
      <c r="C26" s="28">
        <v>0</v>
      </c>
      <c r="D26" s="28">
        <v>0</v>
      </c>
      <c r="E26" s="28">
        <v>0</v>
      </c>
      <c r="F26" s="37">
        <v>0</v>
      </c>
      <c r="G26" s="37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</row>
    <row r="27" spans="2:14" ht="13.5" thickBot="1">
      <c r="B27" s="6" t="s">
        <v>6</v>
      </c>
      <c r="C27" s="28">
        <v>0</v>
      </c>
      <c r="D27" s="28">
        <v>0</v>
      </c>
      <c r="E27" s="28">
        <v>0</v>
      </c>
      <c r="F27" s="37">
        <v>0</v>
      </c>
      <c r="G27" s="37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</row>
    <row r="28" spans="2:14" ht="13.5" thickBot="1">
      <c r="B28" s="11" t="s">
        <v>1</v>
      </c>
      <c r="C28" s="25">
        <f aca="true" t="shared" si="6" ref="C28:J28">+C29+C34</f>
        <v>9544.2</v>
      </c>
      <c r="D28" s="25">
        <f t="shared" si="6"/>
        <v>9890.4</v>
      </c>
      <c r="E28" s="25">
        <f t="shared" si="6"/>
        <v>9467.8</v>
      </c>
      <c r="F28" s="25">
        <f t="shared" si="6"/>
        <v>9229.694599999999</v>
      </c>
      <c r="G28" s="25">
        <f t="shared" si="6"/>
        <v>9565.6</v>
      </c>
      <c r="H28" s="41">
        <f t="shared" si="6"/>
        <v>9894.1</v>
      </c>
      <c r="I28" s="41">
        <f t="shared" si="6"/>
        <v>10075.6</v>
      </c>
      <c r="J28" s="41">
        <f t="shared" si="6"/>
        <v>10738.6</v>
      </c>
      <c r="K28" s="41">
        <f>+K29+K34</f>
        <v>9757.5</v>
      </c>
      <c r="L28" s="41">
        <f>+L29+L34</f>
        <v>9918.8</v>
      </c>
      <c r="M28" s="41">
        <f>+M29+M34</f>
        <v>9427.599999999999</v>
      </c>
      <c r="N28" s="41">
        <f>+N29+N34</f>
        <v>7135.400000000001</v>
      </c>
    </row>
    <row r="29" spans="2:14" ht="12.75">
      <c r="B29" s="7" t="s">
        <v>11</v>
      </c>
      <c r="C29" s="32">
        <f aca="true" t="shared" si="7" ref="C29:J29">SUM(C30:C33)</f>
        <v>5318.400000000001</v>
      </c>
      <c r="D29" s="32">
        <f t="shared" si="7"/>
        <v>5656.5</v>
      </c>
      <c r="E29" s="32">
        <f t="shared" si="7"/>
        <v>5301.3</v>
      </c>
      <c r="F29" s="32">
        <f t="shared" si="7"/>
        <v>5327.6071999999995</v>
      </c>
      <c r="G29" s="32">
        <f t="shared" si="7"/>
        <v>5683.5</v>
      </c>
      <c r="H29" s="45">
        <f t="shared" si="7"/>
        <v>6085.9</v>
      </c>
      <c r="I29" s="45">
        <f t="shared" si="7"/>
        <v>6399.2</v>
      </c>
      <c r="J29" s="45">
        <f t="shared" si="7"/>
        <v>6861.1</v>
      </c>
      <c r="K29" s="45">
        <f>SUM(K30:K33)</f>
        <v>6118.099999999999</v>
      </c>
      <c r="L29" s="45">
        <f>SUM(L30:L33)</f>
        <v>5936.099999999999</v>
      </c>
      <c r="M29" s="45">
        <f>SUM(M30:M33)</f>
        <v>5692.799999999999</v>
      </c>
      <c r="N29" s="45">
        <f>SUM(N30:N33)</f>
        <v>3731.1000000000004</v>
      </c>
    </row>
    <row r="30" spans="2:14" ht="12.75">
      <c r="B30" s="6" t="s">
        <v>3</v>
      </c>
      <c r="C30" s="33">
        <v>0</v>
      </c>
      <c r="D30" s="33">
        <v>0</v>
      </c>
      <c r="E30" s="33">
        <v>0</v>
      </c>
      <c r="F30" s="37">
        <v>0</v>
      </c>
      <c r="G30" s="37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80.1</v>
      </c>
      <c r="N30" s="43">
        <v>77.2</v>
      </c>
    </row>
    <row r="31" spans="2:14" ht="12.75">
      <c r="B31" s="6" t="s">
        <v>4</v>
      </c>
      <c r="C31" s="33">
        <v>1337.7</v>
      </c>
      <c r="D31" s="33">
        <v>1474.6</v>
      </c>
      <c r="E31" s="33">
        <v>1486.2</v>
      </c>
      <c r="F31" s="37">
        <v>1695.3774</v>
      </c>
      <c r="G31" s="37">
        <v>1584.5</v>
      </c>
      <c r="H31" s="43">
        <v>1445.6</v>
      </c>
      <c r="I31" s="43">
        <v>1358.7</v>
      </c>
      <c r="J31" s="43">
        <v>1429</v>
      </c>
      <c r="K31" s="43">
        <v>1205</v>
      </c>
      <c r="L31" s="43">
        <v>902.9</v>
      </c>
      <c r="M31" s="43">
        <v>810.4</v>
      </c>
      <c r="N31" s="43">
        <v>97.2</v>
      </c>
    </row>
    <row r="32" spans="2:14" ht="12.75">
      <c r="B32" s="4" t="s">
        <v>15</v>
      </c>
      <c r="C32" s="33">
        <v>3879.1</v>
      </c>
      <c r="D32" s="33">
        <v>4022.9</v>
      </c>
      <c r="E32" s="33">
        <v>3621.5</v>
      </c>
      <c r="F32" s="37">
        <v>3405.0204</v>
      </c>
      <c r="G32" s="37">
        <v>3761.5</v>
      </c>
      <c r="H32" s="43">
        <v>4460.2</v>
      </c>
      <c r="I32" s="43">
        <v>4849.3</v>
      </c>
      <c r="J32" s="43">
        <v>5218</v>
      </c>
      <c r="K32" s="43">
        <v>4723.2</v>
      </c>
      <c r="L32" s="43">
        <v>4795.3</v>
      </c>
      <c r="M32" s="43">
        <v>4554.9</v>
      </c>
      <c r="N32" s="43">
        <v>3494.3</v>
      </c>
    </row>
    <row r="33" spans="2:14" ht="13.5" thickBot="1">
      <c r="B33" s="10" t="s">
        <v>6</v>
      </c>
      <c r="C33" s="34">
        <v>101.6</v>
      </c>
      <c r="D33" s="34">
        <v>159</v>
      </c>
      <c r="E33" s="33">
        <v>193.6</v>
      </c>
      <c r="F33" s="37">
        <v>227.20940000000002</v>
      </c>
      <c r="G33" s="37">
        <v>337.5</v>
      </c>
      <c r="H33" s="43">
        <v>180.1</v>
      </c>
      <c r="I33" s="43">
        <v>191.2</v>
      </c>
      <c r="J33" s="43">
        <v>214.1</v>
      </c>
      <c r="K33" s="43">
        <v>189.9</v>
      </c>
      <c r="L33" s="43">
        <v>237.9</v>
      </c>
      <c r="M33" s="43">
        <v>247.4</v>
      </c>
      <c r="N33" s="43">
        <v>62.4</v>
      </c>
    </row>
    <row r="34" spans="2:14" ht="12.75">
      <c r="B34" s="7" t="s">
        <v>12</v>
      </c>
      <c r="C34" s="32">
        <f aca="true" t="shared" si="8" ref="C34:J34">SUM(C35:C38)</f>
        <v>4225.8</v>
      </c>
      <c r="D34" s="32">
        <f t="shared" si="8"/>
        <v>4233.9</v>
      </c>
      <c r="E34" s="36">
        <f t="shared" si="8"/>
        <v>4166.5</v>
      </c>
      <c r="F34" s="36">
        <f t="shared" si="8"/>
        <v>3902.0873999999994</v>
      </c>
      <c r="G34" s="36">
        <f t="shared" si="8"/>
        <v>3882.1</v>
      </c>
      <c r="H34" s="46">
        <f t="shared" si="8"/>
        <v>3808.2000000000003</v>
      </c>
      <c r="I34" s="46">
        <f t="shared" si="8"/>
        <v>3676.4</v>
      </c>
      <c r="J34" s="46">
        <f t="shared" si="8"/>
        <v>3877.5</v>
      </c>
      <c r="K34" s="46">
        <f>SUM(K35:K38)</f>
        <v>3639.4000000000005</v>
      </c>
      <c r="L34" s="46">
        <f>SUM(L35:L38)</f>
        <v>3982.7000000000007</v>
      </c>
      <c r="M34" s="46">
        <f>SUM(M35:M38)</f>
        <v>3734.7999999999997</v>
      </c>
      <c r="N34" s="46">
        <f>SUM(N35:N38)</f>
        <v>3404.3</v>
      </c>
    </row>
    <row r="35" spans="2:14" ht="12.75">
      <c r="B35" s="6" t="s">
        <v>8</v>
      </c>
      <c r="C35" s="33">
        <v>1965.1</v>
      </c>
      <c r="D35" s="33">
        <v>2022.5</v>
      </c>
      <c r="E35" s="33">
        <v>2074.1</v>
      </c>
      <c r="F35" s="37">
        <v>2116.3612</v>
      </c>
      <c r="G35" s="37">
        <v>2142.1</v>
      </c>
      <c r="H35" s="43">
        <v>2058.1</v>
      </c>
      <c r="I35" s="43">
        <v>1882.5</v>
      </c>
      <c r="J35" s="43">
        <v>1848.2</v>
      </c>
      <c r="K35" s="43">
        <v>1755.9</v>
      </c>
      <c r="L35" s="43">
        <v>1897</v>
      </c>
      <c r="M35" s="43">
        <v>1694.2</v>
      </c>
      <c r="N35" s="43">
        <v>1508.7</v>
      </c>
    </row>
    <row r="36" spans="2:14" ht="12.75">
      <c r="B36" s="6" t="s">
        <v>4</v>
      </c>
      <c r="C36" s="33">
        <v>1702.5</v>
      </c>
      <c r="D36" s="33">
        <v>1669.6</v>
      </c>
      <c r="E36" s="33">
        <v>1513.9</v>
      </c>
      <c r="F36" s="37">
        <v>1505.318</v>
      </c>
      <c r="G36" s="37">
        <v>1476.9</v>
      </c>
      <c r="H36" s="43">
        <v>1490.4</v>
      </c>
      <c r="I36" s="43">
        <v>1499</v>
      </c>
      <c r="J36" s="43">
        <v>1753.7</v>
      </c>
      <c r="K36" s="43">
        <v>1660.2</v>
      </c>
      <c r="L36" s="43">
        <v>1858.8</v>
      </c>
      <c r="M36" s="43">
        <v>1858</v>
      </c>
      <c r="N36" s="43">
        <v>1660.1</v>
      </c>
    </row>
    <row r="37" spans="2:14" ht="12.75">
      <c r="B37" s="4" t="s">
        <v>15</v>
      </c>
      <c r="C37" s="33">
        <v>676.2</v>
      </c>
      <c r="D37" s="33">
        <v>667.4</v>
      </c>
      <c r="E37" s="33">
        <v>725.7</v>
      </c>
      <c r="F37" s="37">
        <v>474.33119999999997</v>
      </c>
      <c r="G37" s="37">
        <v>457.7</v>
      </c>
      <c r="H37" s="43">
        <v>470.4</v>
      </c>
      <c r="I37" s="43">
        <v>497</v>
      </c>
      <c r="J37" s="43">
        <v>462.7</v>
      </c>
      <c r="K37" s="43">
        <v>401.3</v>
      </c>
      <c r="L37" s="43">
        <v>423.1</v>
      </c>
      <c r="M37" s="43">
        <v>384.4</v>
      </c>
      <c r="N37" s="43">
        <v>365.3</v>
      </c>
    </row>
    <row r="38" spans="2:14" ht="13.5" thickBot="1">
      <c r="B38" s="6" t="s">
        <v>6</v>
      </c>
      <c r="C38" s="33">
        <v>-118</v>
      </c>
      <c r="D38" s="33">
        <v>-125.6</v>
      </c>
      <c r="E38" s="33">
        <v>-147.2</v>
      </c>
      <c r="F38" s="37">
        <v>-193.923</v>
      </c>
      <c r="G38" s="37">
        <v>-194.6</v>
      </c>
      <c r="H38" s="43">
        <v>-210.7</v>
      </c>
      <c r="I38" s="43">
        <v>-202.1</v>
      </c>
      <c r="J38" s="43">
        <v>-187.1</v>
      </c>
      <c r="K38" s="43">
        <v>-178</v>
      </c>
      <c r="L38" s="43">
        <v>-196.2</v>
      </c>
      <c r="M38" s="43">
        <v>-201.8</v>
      </c>
      <c r="N38" s="43">
        <v>-129.8</v>
      </c>
    </row>
    <row r="39" spans="2:14" ht="13.5" thickBot="1">
      <c r="B39" s="11" t="s">
        <v>2</v>
      </c>
      <c r="C39" s="25">
        <f aca="true" t="shared" si="9" ref="C39:J39">+C40+C46</f>
        <v>10672.099999999999</v>
      </c>
      <c r="D39" s="25">
        <f t="shared" si="9"/>
        <v>10705.8</v>
      </c>
      <c r="E39" s="25">
        <f t="shared" si="9"/>
        <v>11179.1</v>
      </c>
      <c r="F39" s="25">
        <f t="shared" si="9"/>
        <v>11538.141168000002</v>
      </c>
      <c r="G39" s="25">
        <f t="shared" si="9"/>
        <v>11452.099999999999</v>
      </c>
      <c r="H39" s="41">
        <f t="shared" si="9"/>
        <v>11676.5</v>
      </c>
      <c r="I39" s="41">
        <f t="shared" si="9"/>
        <v>11063.6</v>
      </c>
      <c r="J39" s="41">
        <f t="shared" si="9"/>
        <v>10988.900000000001</v>
      </c>
      <c r="K39" s="41">
        <f>+K40+K46</f>
        <v>11173.6</v>
      </c>
      <c r="L39" s="41">
        <f>+L40+L46</f>
        <v>11399.4</v>
      </c>
      <c r="M39" s="41">
        <f>+M40+M46</f>
        <v>11080.2</v>
      </c>
      <c r="N39" s="41">
        <f>+N40+N46</f>
        <v>10045.5</v>
      </c>
    </row>
    <row r="40" spans="2:14" ht="12.75">
      <c r="B40" s="7" t="s">
        <v>11</v>
      </c>
      <c r="C40" s="31">
        <f aca="true" t="shared" si="10" ref="C40:J40">SUM(C41:C45)</f>
        <v>5770</v>
      </c>
      <c r="D40" s="31">
        <f t="shared" si="10"/>
        <v>5941.3</v>
      </c>
      <c r="E40" s="31">
        <f t="shared" si="10"/>
        <v>6447.7</v>
      </c>
      <c r="F40" s="31">
        <f t="shared" si="10"/>
        <v>6539.227702</v>
      </c>
      <c r="G40" s="31">
        <f t="shared" si="10"/>
        <v>6568.299999999999</v>
      </c>
      <c r="H40" s="42">
        <f t="shared" si="10"/>
        <v>6556.9</v>
      </c>
      <c r="I40" s="42">
        <f t="shared" si="10"/>
        <v>6001.5</v>
      </c>
      <c r="J40" s="42">
        <f t="shared" si="10"/>
        <v>5813.400000000001</v>
      </c>
      <c r="K40" s="42">
        <f>SUM(K41:K45)</f>
        <v>5830.3</v>
      </c>
      <c r="L40" s="42">
        <f>SUM(L41:L45)</f>
        <v>6021.7</v>
      </c>
      <c r="M40" s="42">
        <f>SUM(M41:M45)</f>
        <v>6027.3</v>
      </c>
      <c r="N40" s="42">
        <f>SUM(N41:N45)</f>
        <v>5278</v>
      </c>
    </row>
    <row r="41" spans="2:14" ht="12.75">
      <c r="B41" s="6" t="s">
        <v>3</v>
      </c>
      <c r="C41" s="33">
        <v>4.9</v>
      </c>
      <c r="D41" s="33">
        <v>5</v>
      </c>
      <c r="E41" s="33">
        <v>5.3</v>
      </c>
      <c r="F41" s="37">
        <v>5.560612</v>
      </c>
      <c r="G41" s="37">
        <v>5.3</v>
      </c>
      <c r="H41" s="43">
        <v>5.4</v>
      </c>
      <c r="I41" s="43">
        <v>6.3</v>
      </c>
      <c r="J41" s="43">
        <v>9.3</v>
      </c>
      <c r="K41" s="43">
        <v>21</v>
      </c>
      <c r="L41" s="43">
        <v>6.4</v>
      </c>
      <c r="M41" s="43">
        <v>6.1</v>
      </c>
      <c r="N41" s="43">
        <v>5.7</v>
      </c>
    </row>
    <row r="42" spans="2:14" ht="12.75">
      <c r="B42" s="6" t="s">
        <v>4</v>
      </c>
      <c r="C42" s="33">
        <v>1263.7</v>
      </c>
      <c r="D42" s="33">
        <v>1175.3</v>
      </c>
      <c r="E42" s="33">
        <v>1274.2</v>
      </c>
      <c r="F42" s="37">
        <v>1333.1931339999999</v>
      </c>
      <c r="G42" s="37">
        <v>1392.6</v>
      </c>
      <c r="H42" s="43">
        <v>1401.5</v>
      </c>
      <c r="I42" s="43">
        <v>1228.1</v>
      </c>
      <c r="J42" s="43">
        <v>1234.5</v>
      </c>
      <c r="K42" s="43">
        <v>1095.3</v>
      </c>
      <c r="L42" s="43">
        <v>1210.8</v>
      </c>
      <c r="M42" s="43">
        <v>1098.6</v>
      </c>
      <c r="N42" s="43">
        <v>1172</v>
      </c>
    </row>
    <row r="43" spans="2:14" ht="12.75">
      <c r="B43" s="4" t="s">
        <v>15</v>
      </c>
      <c r="C43" s="33">
        <v>0</v>
      </c>
      <c r="D43" s="33">
        <v>0</v>
      </c>
      <c r="E43" s="33">
        <v>0</v>
      </c>
      <c r="F43" s="37">
        <v>0</v>
      </c>
      <c r="G43" s="37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</row>
    <row r="44" spans="2:14" ht="12.75">
      <c r="B44" s="6" t="s">
        <v>5</v>
      </c>
      <c r="C44" s="33">
        <v>4501.4</v>
      </c>
      <c r="D44" s="33">
        <v>4761</v>
      </c>
      <c r="E44" s="33">
        <v>5168.2</v>
      </c>
      <c r="F44" s="37">
        <v>5200.473956</v>
      </c>
      <c r="G44" s="37">
        <v>5170.4</v>
      </c>
      <c r="H44" s="43">
        <v>5150</v>
      </c>
      <c r="I44" s="43">
        <v>4767.1</v>
      </c>
      <c r="J44" s="43">
        <v>4569.6</v>
      </c>
      <c r="K44" s="43">
        <v>4714</v>
      </c>
      <c r="L44" s="43">
        <v>4804.5</v>
      </c>
      <c r="M44" s="43">
        <v>4922.6</v>
      </c>
      <c r="N44" s="43">
        <v>4100.3</v>
      </c>
    </row>
    <row r="45" spans="2:14" ht="13.5" thickBot="1">
      <c r="B45" s="10" t="s">
        <v>6</v>
      </c>
      <c r="C45" s="34">
        <v>0</v>
      </c>
      <c r="D45" s="34">
        <v>0</v>
      </c>
      <c r="E45" s="33">
        <v>0</v>
      </c>
      <c r="F45" s="37">
        <v>0</v>
      </c>
      <c r="G45" s="37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</row>
    <row r="46" spans="2:14" ht="12.75">
      <c r="B46" s="7" t="s">
        <v>12</v>
      </c>
      <c r="C46" s="31">
        <f aca="true" t="shared" si="11" ref="C46:J46">SUM(C47:C51)</f>
        <v>4902.099999999999</v>
      </c>
      <c r="D46" s="31">
        <f t="shared" si="11"/>
        <v>4764.5</v>
      </c>
      <c r="E46" s="26">
        <f t="shared" si="11"/>
        <v>4731.400000000001</v>
      </c>
      <c r="F46" s="26">
        <f t="shared" si="11"/>
        <v>4998.913466000001</v>
      </c>
      <c r="G46" s="26">
        <f t="shared" si="11"/>
        <v>4883.8</v>
      </c>
      <c r="H46" s="44">
        <f t="shared" si="11"/>
        <v>5119.599999999999</v>
      </c>
      <c r="I46" s="44">
        <f t="shared" si="11"/>
        <v>5062.1</v>
      </c>
      <c r="J46" s="44">
        <f t="shared" si="11"/>
        <v>5175.5</v>
      </c>
      <c r="K46" s="44">
        <f>SUM(K47:K51)</f>
        <v>5343.3</v>
      </c>
      <c r="L46" s="44">
        <f>SUM(L47:L51)</f>
        <v>5377.7</v>
      </c>
      <c r="M46" s="44">
        <f>SUM(M47:M51)</f>
        <v>5052.9</v>
      </c>
      <c r="N46" s="44">
        <f>SUM(N47:N51)</f>
        <v>4767.5</v>
      </c>
    </row>
    <row r="47" spans="2:14" ht="12.75">
      <c r="B47" s="6" t="s">
        <v>8</v>
      </c>
      <c r="C47" s="33">
        <v>239.5</v>
      </c>
      <c r="D47" s="33">
        <v>242.3</v>
      </c>
      <c r="E47" s="33">
        <v>80.1</v>
      </c>
      <c r="F47" s="37">
        <v>84.09274</v>
      </c>
      <c r="G47" s="37">
        <v>81.7</v>
      </c>
      <c r="H47" s="43">
        <v>81.5</v>
      </c>
      <c r="I47" s="43">
        <v>64.2</v>
      </c>
      <c r="J47" s="43">
        <v>61</v>
      </c>
      <c r="K47" s="43">
        <v>60.1</v>
      </c>
      <c r="L47" s="43">
        <v>64.3</v>
      </c>
      <c r="M47" s="43">
        <v>64.4</v>
      </c>
      <c r="N47" s="43">
        <v>83.7</v>
      </c>
    </row>
    <row r="48" spans="2:14" ht="12.75">
      <c r="B48" s="6" t="s">
        <v>4</v>
      </c>
      <c r="C48" s="33">
        <v>4634.2</v>
      </c>
      <c r="D48" s="33">
        <v>4494</v>
      </c>
      <c r="E48" s="33">
        <v>4627.6</v>
      </c>
      <c r="F48" s="37">
        <v>4888.340206000001</v>
      </c>
      <c r="G48" s="37">
        <v>4776.5</v>
      </c>
      <c r="H48" s="43">
        <v>5012.7</v>
      </c>
      <c r="I48" s="43">
        <v>4972.8</v>
      </c>
      <c r="J48" s="43">
        <v>5087</v>
      </c>
      <c r="K48" s="43">
        <v>5258</v>
      </c>
      <c r="L48" s="43">
        <v>5283.2</v>
      </c>
      <c r="M48" s="43">
        <v>4962.8</v>
      </c>
      <c r="N48" s="43">
        <v>4662.7</v>
      </c>
    </row>
    <row r="49" spans="2:14" ht="12.75">
      <c r="B49" s="4" t="s">
        <v>15</v>
      </c>
      <c r="C49" s="33">
        <v>0</v>
      </c>
      <c r="D49" s="33">
        <v>0</v>
      </c>
      <c r="E49" s="33">
        <v>0</v>
      </c>
      <c r="F49" s="37">
        <v>0</v>
      </c>
      <c r="G49" s="37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</row>
    <row r="50" spans="2:14" ht="12.75">
      <c r="B50" s="6" t="s">
        <v>5</v>
      </c>
      <c r="C50" s="33">
        <v>28.4</v>
      </c>
      <c r="D50" s="33">
        <v>28.2</v>
      </c>
      <c r="E50" s="33">
        <v>23.7</v>
      </c>
      <c r="F50" s="37">
        <v>26.48052</v>
      </c>
      <c r="G50" s="37">
        <v>25.6</v>
      </c>
      <c r="H50" s="43">
        <v>25.4</v>
      </c>
      <c r="I50" s="43">
        <v>25.1</v>
      </c>
      <c r="J50" s="43">
        <v>27.5</v>
      </c>
      <c r="K50" s="43">
        <v>25.2</v>
      </c>
      <c r="L50" s="43">
        <v>30.2</v>
      </c>
      <c r="M50" s="43">
        <v>25.7</v>
      </c>
      <c r="N50" s="43">
        <v>21.1</v>
      </c>
    </row>
    <row r="51" spans="2:14" ht="13.5" thickBot="1">
      <c r="B51" s="6" t="s">
        <v>6</v>
      </c>
      <c r="C51" s="27">
        <v>0</v>
      </c>
      <c r="D51" s="27">
        <v>0</v>
      </c>
      <c r="E51" s="27">
        <v>0</v>
      </c>
      <c r="F51" s="37">
        <v>0</v>
      </c>
      <c r="G51" s="37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</row>
    <row r="52" spans="2:14" ht="13.5" thickBot="1">
      <c r="B52" s="11" t="s">
        <v>9</v>
      </c>
      <c r="C52" s="25">
        <f aca="true" t="shared" si="12" ref="C52:H52">+C55+C56</f>
        <v>14437.2</v>
      </c>
      <c r="D52" s="25">
        <f t="shared" si="12"/>
        <v>14476.699999999999</v>
      </c>
      <c r="E52" s="25">
        <f t="shared" si="12"/>
        <v>15711.800000000001</v>
      </c>
      <c r="F52" s="25">
        <f t="shared" si="12"/>
        <v>15928.800000000001</v>
      </c>
      <c r="G52" s="25">
        <f t="shared" si="12"/>
        <v>15222.8</v>
      </c>
      <c r="H52" s="41">
        <f t="shared" si="12"/>
        <v>15232.3</v>
      </c>
      <c r="I52" s="41">
        <f aca="true" t="shared" si="13" ref="I52:N52">+I55+I56</f>
        <v>14793.8</v>
      </c>
      <c r="J52" s="41">
        <f t="shared" si="13"/>
        <v>15232.8</v>
      </c>
      <c r="K52" s="41">
        <f t="shared" si="13"/>
        <v>14760.1</v>
      </c>
      <c r="L52" s="41">
        <f t="shared" si="13"/>
        <v>15501.9</v>
      </c>
      <c r="M52" s="41">
        <f t="shared" si="13"/>
        <v>15240.900000000001</v>
      </c>
      <c r="N52" s="41">
        <f t="shared" si="13"/>
        <v>15036.8</v>
      </c>
    </row>
    <row r="53" spans="2:14" ht="12.75">
      <c r="B53" s="22" t="s">
        <v>18</v>
      </c>
      <c r="C53" s="27">
        <v>6362.9</v>
      </c>
      <c r="D53" s="27">
        <v>6256.9</v>
      </c>
      <c r="E53" s="27">
        <v>7005.3</v>
      </c>
      <c r="F53" s="37">
        <v>6892.53609</v>
      </c>
      <c r="G53" s="37">
        <v>6426.9</v>
      </c>
      <c r="H53" s="43">
        <v>6568.2</v>
      </c>
      <c r="I53" s="43">
        <v>6288.1</v>
      </c>
      <c r="J53" s="43">
        <v>6569.2</v>
      </c>
      <c r="K53" s="43">
        <v>6582.6</v>
      </c>
      <c r="L53" s="43">
        <v>6998.4</v>
      </c>
      <c r="M53" s="43">
        <v>7025.2</v>
      </c>
      <c r="N53" s="43">
        <v>6885.2</v>
      </c>
    </row>
    <row r="54" spans="2:14" ht="12.75">
      <c r="B54" s="22" t="s">
        <v>19</v>
      </c>
      <c r="C54" s="27">
        <v>8074.3</v>
      </c>
      <c r="D54" s="27">
        <v>8219.7</v>
      </c>
      <c r="E54" s="27">
        <v>8706.4</v>
      </c>
      <c r="F54" s="37">
        <v>9036.3</v>
      </c>
      <c r="G54" s="37">
        <v>8795.9</v>
      </c>
      <c r="H54" s="43">
        <v>8664</v>
      </c>
      <c r="I54" s="43">
        <v>8505.7</v>
      </c>
      <c r="J54" s="43">
        <v>8663.7</v>
      </c>
      <c r="K54" s="43">
        <v>8177.5</v>
      </c>
      <c r="L54" s="43">
        <v>8503.5</v>
      </c>
      <c r="M54" s="43">
        <v>8215.7</v>
      </c>
      <c r="N54" s="43">
        <v>8151.6</v>
      </c>
    </row>
    <row r="55" spans="2:14" ht="12.75">
      <c r="B55" s="6" t="s">
        <v>14</v>
      </c>
      <c r="C55" s="33">
        <v>342.5</v>
      </c>
      <c r="D55" s="33">
        <v>347.8</v>
      </c>
      <c r="E55" s="33">
        <v>359.7</v>
      </c>
      <c r="F55" s="37">
        <v>366.6</v>
      </c>
      <c r="G55" s="37">
        <v>343.8</v>
      </c>
      <c r="H55" s="43">
        <v>51.5</v>
      </c>
      <c r="I55" s="43">
        <v>51.9</v>
      </c>
      <c r="J55" s="43">
        <v>58</v>
      </c>
      <c r="K55" s="43">
        <v>52.2</v>
      </c>
      <c r="L55" s="43">
        <v>53.1</v>
      </c>
      <c r="M55" s="43">
        <v>52.2</v>
      </c>
      <c r="N55" s="43">
        <v>329.8</v>
      </c>
    </row>
    <row r="56" spans="2:14" ht="13.5" thickBot="1">
      <c r="B56" s="6" t="s">
        <v>7</v>
      </c>
      <c r="C56" s="34">
        <v>14094.7</v>
      </c>
      <c r="D56" s="34">
        <v>14128.9</v>
      </c>
      <c r="E56" s="34">
        <v>15352.1</v>
      </c>
      <c r="F56" s="37">
        <v>15562.2</v>
      </c>
      <c r="G56" s="37">
        <v>14879</v>
      </c>
      <c r="H56" s="43">
        <v>15180.8</v>
      </c>
      <c r="I56" s="43">
        <v>14741.9</v>
      </c>
      <c r="J56" s="43">
        <v>15174.8</v>
      </c>
      <c r="K56" s="43">
        <v>14707.9</v>
      </c>
      <c r="L56" s="43">
        <v>15448.8</v>
      </c>
      <c r="M56" s="43">
        <v>15188.7</v>
      </c>
      <c r="N56" s="43">
        <v>14707</v>
      </c>
    </row>
    <row r="57" spans="2:14" ht="13.5" thickBot="1">
      <c r="B57" s="11" t="s">
        <v>16</v>
      </c>
      <c r="C57" s="25">
        <f aca="true" t="shared" si="14" ref="C57:H57">+C6+C17+C28+C39+C52</f>
        <v>69399.2</v>
      </c>
      <c r="D57" s="25">
        <f t="shared" si="14"/>
        <v>70818.79999999999</v>
      </c>
      <c r="E57" s="25">
        <f t="shared" si="14"/>
        <v>73367</v>
      </c>
      <c r="F57" s="25">
        <f t="shared" si="14"/>
        <v>76688.682168</v>
      </c>
      <c r="G57" s="25">
        <f t="shared" si="14"/>
        <v>75000.1672</v>
      </c>
      <c r="H57" s="41">
        <f t="shared" si="14"/>
        <v>76125.09999999999</v>
      </c>
      <c r="I57" s="41">
        <f aca="true" t="shared" si="15" ref="I57:N57">+I6+I17+I28+I39+I52</f>
        <v>73551.79999999999</v>
      </c>
      <c r="J57" s="41">
        <f t="shared" si="15"/>
        <v>75301.2</v>
      </c>
      <c r="K57" s="41">
        <f t="shared" si="15"/>
        <v>71786.5</v>
      </c>
      <c r="L57" s="41">
        <f t="shared" si="15"/>
        <v>75315.8</v>
      </c>
      <c r="M57" s="41">
        <f t="shared" si="15"/>
        <v>72094.6</v>
      </c>
      <c r="N57" s="41">
        <f t="shared" si="15"/>
        <v>68491.4</v>
      </c>
    </row>
    <row r="58" spans="2:7" ht="12.75">
      <c r="B58" s="2" t="s">
        <v>13</v>
      </c>
      <c r="C58" s="18"/>
      <c r="D58" s="1"/>
      <c r="E58" s="1"/>
      <c r="F58" s="39"/>
      <c r="G58" s="21"/>
    </row>
    <row r="59" spans="3:6" ht="12.75">
      <c r="C59" s="23"/>
      <c r="D59" s="23"/>
      <c r="E59" s="23"/>
      <c r="F59" s="39"/>
    </row>
    <row r="60" ht="12.75">
      <c r="F60" s="39"/>
    </row>
    <row r="61" spans="3:6" ht="12.75">
      <c r="C61" s="19"/>
      <c r="D61" s="19"/>
      <c r="E61" s="19"/>
      <c r="F61" s="40"/>
    </row>
  </sheetData>
  <sheetProtection/>
  <printOptions horizontalCentered="1" verticalCentered="1"/>
  <pageMargins left="0.7480314960629921" right="0.7480314960629921" top="0.5905511811023623" bottom="0" header="0.5118110236220472" footer="0"/>
  <pageSetup horizontalDpi="600" verticalDpi="600" orientation="landscape" paperSize="9" scale="65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2015-01-13T09:50:09Z</dcterms:created>
  <dcterms:modified xsi:type="dcterms:W3CDTF">2015-01-13T09:50:11Z</dcterms:modified>
  <cp:category/>
  <cp:version/>
  <cp:contentType/>
  <cp:contentStatus/>
</cp:coreProperties>
</file>