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<sst xmlns="http://schemas.openxmlformats.org/spreadsheetml/2006/main" count="25" uniqueCount="23">
  <si>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</si>
  <si>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</si>
  <si>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</si>
  <si>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</si>
  <si>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</si>
  <si>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</si>
  <si>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</si>
  <si>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</si>
  <si>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</si>
  <si>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</si>
  <si>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</si>
  <si>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</si>
  <si>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Gross External Debt of the Slovak Republic</t>
  </si>
  <si>
    <t>Total external debt</t>
  </si>
  <si>
    <t>Long-term external debt</t>
  </si>
  <si>
    <t xml:space="preserve">Short-term external debt </t>
  </si>
  <si>
    <t xml:space="preserve">    The Government and the National Bank of Slovakia*</t>
  </si>
  <si>
    <t xml:space="preserve">    Commercial banks</t>
  </si>
  <si>
    <t xml:space="preserve">    Corporations</t>
  </si>
  <si>
    <t xml:space="preserve">    The Governmaent and the National Bank of Slovakia</t>
  </si>
  <si>
    <t>* Including governmental agencies and municipalities</t>
  </si>
  <si>
    <t>term deposit transactions of the NBS.</t>
  </si>
  <si>
    <t>Note: According to the new methodology valid from 1st of January 1999 besides of foreign exchange liabilities there are also included crown liabilities of nonresidents: banks, state bonds, T-bills and short-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</si>
</sst>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6" xfId="0" applyFont="1" applyBorder="1" applyAlignment="1">
      <alignment/>
    </xf>
    <xf numFmtId="164" fontId="2" fillId="0" borderId="9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tabSelected="1" workbookViewId="0" topLeftCell="A1">
      <selection activeCell="B2" sqref="B2"/>
    </sheetView>
  </sheetViews>
  <sheetFormatPr defaultColWidth="9.140625" defaultRowHeight="12.75"/>
  <cols>
    <col min="2" max="2" width="47.28125" style="0" customWidth="1"/>
    <col min="3" max="3" width="10.7109375" style="0" customWidth="1"/>
    <col min="4" max="4" width="9.8515625" style="0" customWidth="1"/>
    <col min="7" max="7" width="9.57421875" style="0" customWidth="1"/>
    <col min="8" max="8" width="9.8515625" style="0" customWidth="1"/>
    <col min="9" max="9" width="10.57421875" style="0" customWidth="1"/>
    <col min="10" max="10" width="10.00390625" style="0" customWidth="1"/>
    <col min="11" max="11" width="10.421875" style="0" customWidth="1"/>
    <col min="12" max="12" width="10.8515625" style="0" customWidth="1"/>
    <col min="13" max="13" width="10.28125" style="0" customWidth="1"/>
    <col min="14" max="14" width="9.8515625" style="0" customWidth="1"/>
  </cols>
  <sheetData>
    <row r="3" ht="18.75">
      <c r="B3" s="1" t="s">
        <v>12</v>
      </c>
    </row>
    <row r="4" ht="16.5" thickBot="1">
      <c r="B4" s="2"/>
    </row>
    <row r="5" spans="2:14" ht="16.5" thickBot="1" thickTop="1">
      <c r="B5" s="3">
        <v>1999</v>
      </c>
      <c r="C5" s="4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</row>
    <row r="6" spans="2:14" ht="16.5" thickTop="1">
      <c r="B6" s="8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15.75">
      <c r="B7" s="13" t="s">
        <v>13</v>
      </c>
      <c r="C7" s="14">
        <f>+C9+C14</f>
        <v>12124.173115000001</v>
      </c>
      <c r="D7" s="15">
        <f aca="true" t="shared" si="0" ref="D7:N7">+D9+D14</f>
        <v>9959.763261</v>
      </c>
      <c r="E7" s="15">
        <f t="shared" si="0"/>
        <v>9723.896</v>
      </c>
      <c r="F7" s="15">
        <f t="shared" si="0"/>
        <v>9677.782</v>
      </c>
      <c r="G7" s="15">
        <f t="shared" si="0"/>
        <v>9479.851</v>
      </c>
      <c r="H7" s="15">
        <f t="shared" si="0"/>
        <v>10091.581529</v>
      </c>
      <c r="I7" s="15">
        <f t="shared" si="0"/>
        <v>10219.119762</v>
      </c>
      <c r="J7" s="15">
        <f t="shared" si="0"/>
        <v>10340.725999999999</v>
      </c>
      <c r="K7" s="15">
        <f t="shared" si="0"/>
        <v>10432.636999999999</v>
      </c>
      <c r="L7" s="15">
        <f t="shared" si="0"/>
        <v>10696.416000000001</v>
      </c>
      <c r="M7" s="15">
        <f t="shared" si="0"/>
        <v>10473.007</v>
      </c>
      <c r="N7" s="15">
        <f t="shared" si="0"/>
        <v>10584.7</v>
      </c>
    </row>
    <row r="8" spans="2:14" ht="12.75">
      <c r="B8" s="9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4" ht="12.75">
      <c r="B9" s="9" t="s">
        <v>14</v>
      </c>
      <c r="C9" s="16">
        <f>+C10+C11+C12</f>
        <v>7260.764198</v>
      </c>
      <c r="D9" s="17">
        <f aca="true" t="shared" si="1" ref="D9:N9">+D10+D11+D12</f>
        <v>7252.264999999999</v>
      </c>
      <c r="E9" s="17">
        <f t="shared" si="1"/>
        <v>7245.684</v>
      </c>
      <c r="F9" s="17">
        <f t="shared" si="1"/>
        <v>7157.556999999999</v>
      </c>
      <c r="G9" s="17">
        <f t="shared" si="1"/>
        <v>6950.3</v>
      </c>
      <c r="H9" s="17">
        <f t="shared" si="1"/>
        <v>7548.298902999999</v>
      </c>
      <c r="I9" s="17">
        <f t="shared" si="1"/>
        <v>7647.136779</v>
      </c>
      <c r="J9" s="17">
        <f t="shared" si="1"/>
        <v>7685.9</v>
      </c>
      <c r="K9" s="17">
        <f t="shared" si="1"/>
        <v>7797</v>
      </c>
      <c r="L9" s="17">
        <f t="shared" si="1"/>
        <v>7993.1</v>
      </c>
      <c r="M9" s="17">
        <f t="shared" si="1"/>
        <v>7786.5</v>
      </c>
      <c r="N9" s="17">
        <f t="shared" si="1"/>
        <v>7878.6</v>
      </c>
    </row>
    <row r="10" spans="2:14" ht="12.75">
      <c r="B10" s="20" t="s">
        <v>16</v>
      </c>
      <c r="C10" s="16">
        <f>2508-12.1+46.4+56.2</f>
        <v>2598.5</v>
      </c>
      <c r="D10" s="17">
        <f>2485.6-13.9+44.7+54</f>
        <v>2570.3999999999996</v>
      </c>
      <c r="E10" s="17">
        <f>2425.1+43.4+54.1-5.7</f>
        <v>2516.9</v>
      </c>
      <c r="F10" s="17">
        <f>2452.6-9.9+42.9+54.6</f>
        <v>2540.2</v>
      </c>
      <c r="G10" s="17">
        <f>2304-13+42.3+53</f>
        <v>2386.3</v>
      </c>
      <c r="H10" s="17">
        <f>2706.6-12.5+84+53.7</f>
        <v>2831.7999999999997</v>
      </c>
      <c r="I10" s="17">
        <f>2696.8-6.8+87.2+56.2</f>
        <v>2833.3999999999996</v>
      </c>
      <c r="J10" s="17">
        <f>2663.6-12.8+85.8+55.6</f>
        <v>2792.2</v>
      </c>
      <c r="K10" s="17">
        <f>2750.1-21.9+87.4+57.2</f>
        <v>2872.7999999999997</v>
      </c>
      <c r="L10" s="17">
        <f>2675.5-3.6+212.9+62.4</f>
        <v>2947.2000000000003</v>
      </c>
      <c r="M10" s="17">
        <f>2615.4-7.4+207.6+63.7</f>
        <v>2879.2999999999997</v>
      </c>
      <c r="N10" s="17">
        <f>2613.9-6+208.3+64.1</f>
        <v>2880.3</v>
      </c>
    </row>
    <row r="11" spans="2:14" ht="12.75">
      <c r="B11" s="20" t="s">
        <v>17</v>
      </c>
      <c r="C11" s="16">
        <f>432.199+27.073</f>
        <v>459.272</v>
      </c>
      <c r="D11" s="17">
        <f>455.526+33.639</f>
        <v>489.165</v>
      </c>
      <c r="E11" s="17">
        <f>436.851+46.833</f>
        <v>483.68399999999997</v>
      </c>
      <c r="F11" s="17">
        <f>375.373+24.084</f>
        <v>399.457</v>
      </c>
      <c r="G11" s="17">
        <v>390.3</v>
      </c>
      <c r="H11" s="17">
        <v>380.5</v>
      </c>
      <c r="I11" s="17">
        <v>397.1</v>
      </c>
      <c r="J11" s="17">
        <v>369.5</v>
      </c>
      <c r="K11" s="17">
        <v>365.8</v>
      </c>
      <c r="L11" s="17">
        <v>366.6</v>
      </c>
      <c r="M11" s="17">
        <v>351.6</v>
      </c>
      <c r="N11" s="17">
        <v>345.4</v>
      </c>
    </row>
    <row r="12" spans="2:14" ht="12.75">
      <c r="B12" s="20" t="s">
        <v>18</v>
      </c>
      <c r="C12" s="16">
        <v>4202.992198</v>
      </c>
      <c r="D12" s="17">
        <v>4192.7</v>
      </c>
      <c r="E12" s="17">
        <v>4245.1</v>
      </c>
      <c r="F12" s="17">
        <v>4217.9</v>
      </c>
      <c r="G12" s="17">
        <v>4173.7</v>
      </c>
      <c r="H12" s="17">
        <v>4335.998903</v>
      </c>
      <c r="I12" s="17">
        <v>4416.636779</v>
      </c>
      <c r="J12" s="17">
        <v>4524.2</v>
      </c>
      <c r="K12" s="17">
        <v>4558.4</v>
      </c>
      <c r="L12" s="17">
        <v>4679.3</v>
      </c>
      <c r="M12" s="17">
        <v>4555.6</v>
      </c>
      <c r="N12" s="17">
        <v>4652.9</v>
      </c>
    </row>
    <row r="13" spans="2:14" ht="12.75">
      <c r="B13" s="9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2.75">
      <c r="B14" s="9" t="s">
        <v>15</v>
      </c>
      <c r="C14" s="16">
        <f>+C15+C16+C17</f>
        <v>4863.408917000001</v>
      </c>
      <c r="D14" s="17">
        <f aca="true" t="shared" si="2" ref="D14:N14">+D15+D16+D17</f>
        <v>2707.4982609999997</v>
      </c>
      <c r="E14" s="17">
        <f t="shared" si="2"/>
        <v>2478.212</v>
      </c>
      <c r="F14" s="17">
        <f t="shared" si="2"/>
        <v>2520.225</v>
      </c>
      <c r="G14" s="17">
        <f t="shared" si="2"/>
        <v>2529.551</v>
      </c>
      <c r="H14" s="17">
        <f t="shared" si="2"/>
        <v>2543.2826259999997</v>
      </c>
      <c r="I14" s="17">
        <f t="shared" si="2"/>
        <v>2571.982983</v>
      </c>
      <c r="J14" s="17">
        <f t="shared" si="2"/>
        <v>2654.826</v>
      </c>
      <c r="K14" s="17">
        <f t="shared" si="2"/>
        <v>2635.6369999999997</v>
      </c>
      <c r="L14" s="17">
        <f t="shared" si="2"/>
        <v>2703.316</v>
      </c>
      <c r="M14" s="17">
        <f t="shared" si="2"/>
        <v>2686.507</v>
      </c>
      <c r="N14" s="17">
        <f t="shared" si="2"/>
        <v>2706.1</v>
      </c>
    </row>
    <row r="15" spans="2:14" ht="12.75">
      <c r="B15" s="20" t="s">
        <v>19</v>
      </c>
      <c r="C15" s="16">
        <v>12.1</v>
      </c>
      <c r="D15" s="17">
        <v>13.9</v>
      </c>
      <c r="E15" s="17">
        <v>5.7</v>
      </c>
      <c r="F15" s="17">
        <v>9.9</v>
      </c>
      <c r="G15" s="17">
        <v>13</v>
      </c>
      <c r="H15" s="17">
        <v>12.5</v>
      </c>
      <c r="I15" s="17">
        <v>6.8</v>
      </c>
      <c r="J15" s="17">
        <v>12.8</v>
      </c>
      <c r="K15" s="17">
        <v>21.9</v>
      </c>
      <c r="L15" s="17">
        <v>3.6</v>
      </c>
      <c r="M15" s="17">
        <v>7.4</v>
      </c>
      <c r="N15" s="17">
        <v>6</v>
      </c>
    </row>
    <row r="16" spans="2:14" ht="12.75">
      <c r="B16" s="20" t="s">
        <v>17</v>
      </c>
      <c r="C16" s="16">
        <f>2490.438+120.369</f>
        <v>2610.8070000000002</v>
      </c>
      <c r="D16" s="17">
        <f>512.891624+147.998</f>
        <v>660.8896239999999</v>
      </c>
      <c r="E16" s="17">
        <f>334.3+80.212</f>
        <v>414.512</v>
      </c>
      <c r="F16" s="17">
        <f>299.5+131.825</f>
        <v>431.325</v>
      </c>
      <c r="G16" s="17">
        <f>260.4+115.651</f>
        <v>376.051</v>
      </c>
      <c r="H16" s="17">
        <f>236.398+120.559</f>
        <v>356.957</v>
      </c>
      <c r="I16" s="17">
        <f>240.187+107.728953</f>
        <v>347.915953</v>
      </c>
      <c r="J16" s="17">
        <f>237.6+86.626</f>
        <v>324.226</v>
      </c>
      <c r="K16" s="17">
        <f>200.7+108.037</f>
        <v>308.73699999999997</v>
      </c>
      <c r="L16" s="17">
        <f>207.1+106.016</f>
        <v>313.116</v>
      </c>
      <c r="M16" s="17">
        <f>214.8+106.707</f>
        <v>321.507</v>
      </c>
      <c r="N16" s="17">
        <v>335</v>
      </c>
    </row>
    <row r="17" spans="2:14" ht="13.5" thickBot="1">
      <c r="B17" s="21" t="s">
        <v>18</v>
      </c>
      <c r="C17" s="18">
        <v>2240.501917</v>
      </c>
      <c r="D17" s="19">
        <v>2032.708637</v>
      </c>
      <c r="E17" s="19">
        <v>2058</v>
      </c>
      <c r="F17" s="19">
        <v>2079</v>
      </c>
      <c r="G17" s="19">
        <v>2140.5</v>
      </c>
      <c r="H17" s="19">
        <v>2173.825626</v>
      </c>
      <c r="I17" s="19">
        <v>2217.26703</v>
      </c>
      <c r="J17" s="19">
        <v>2317.8</v>
      </c>
      <c r="K17" s="19">
        <v>2305</v>
      </c>
      <c r="L17" s="19">
        <v>2386.6</v>
      </c>
      <c r="M17" s="19">
        <v>2357.6</v>
      </c>
      <c r="N17" s="19">
        <v>2365.1</v>
      </c>
    </row>
    <row r="18" ht="12.75">
      <c r="B18" s="7" t="s">
        <v>20</v>
      </c>
    </row>
    <row r="19" ht="12.75">
      <c r="B19" s="12" t="s">
        <v>22</v>
      </c>
    </row>
    <row r="20" s="7" customFormat="1" ht="12.75">
      <c r="B20" s="12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2009-05-28T06:23:46Z</dcterms:created>
  <dcterms:modified xsi:type="dcterms:W3CDTF">2009-06-08T09:47:29Z</dcterms:modified>
  <cp:category/>
  <cp:version/>
  <cp:contentType/>
  <cp:contentStatus/>
</cp:coreProperties>
</file>