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0BA8F09E-5F70-45B3-B5A6-A9BF95BF5E6B}" xr6:coauthVersionLast="41" xr6:coauthVersionMax="41" xr10:uidLastSave="{00000000-0000-0000-0000-000000000000}"/>
  <bookViews>
    <workbookView xWindow="-120" yWindow="-120" windowWidth="29040" windowHeight="17580" xr2:uid="{B59CB536-F02C-40B4-904B-F10238DFDBCD}"/>
  </bookViews>
  <sheets>
    <sheet name="QBOP_2011" sheetId="1" r:id="rId1"/>
  </sheets>
  <definedNames>
    <definedName name="_xlnm._FilterDatabase" localSheetId="0" hidden="1">QBOP_2011!$A$6:$BC$92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J77" i="1"/>
  <c r="I77" i="1"/>
  <c r="G77" i="1"/>
  <c r="F77" i="1"/>
  <c r="D77" i="1"/>
  <c r="C77" i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J67" i="1"/>
  <c r="I67" i="1"/>
  <c r="G67" i="1"/>
  <c r="F67" i="1"/>
  <c r="D67" i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L61" i="1" s="1"/>
  <c r="J62" i="1"/>
  <c r="J61" i="1" s="1"/>
  <c r="I62" i="1"/>
  <c r="G62" i="1"/>
  <c r="F62" i="1"/>
  <c r="D62" i="1"/>
  <c r="D61" i="1" s="1"/>
  <c r="E61" i="1" s="1"/>
  <c r="C62" i="1"/>
  <c r="M61" i="1"/>
  <c r="G61" i="1"/>
  <c r="C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J56" i="1"/>
  <c r="I56" i="1"/>
  <c r="G56" i="1"/>
  <c r="F56" i="1"/>
  <c r="H56" i="1" s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J51" i="1"/>
  <c r="I51" i="1"/>
  <c r="G51" i="1"/>
  <c r="F51" i="1"/>
  <c r="D51" i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L45" i="1" s="1"/>
  <c r="J46" i="1"/>
  <c r="J45" i="1" s="1"/>
  <c r="I46" i="1"/>
  <c r="G46" i="1"/>
  <c r="F46" i="1"/>
  <c r="H46" i="1" s="1"/>
  <c r="D46" i="1"/>
  <c r="D45" i="1" s="1"/>
  <c r="C46" i="1"/>
  <c r="C45" i="1" s="1"/>
  <c r="C44" i="1" s="1"/>
  <c r="M45" i="1"/>
  <c r="M44" i="1" s="1"/>
  <c r="G45" i="1"/>
  <c r="N42" i="1"/>
  <c r="K42" i="1"/>
  <c r="H42" i="1"/>
  <c r="E42" i="1"/>
  <c r="N41" i="1"/>
  <c r="K41" i="1"/>
  <c r="H41" i="1"/>
  <c r="E41" i="1"/>
  <c r="M40" i="1"/>
  <c r="L40" i="1"/>
  <c r="J40" i="1"/>
  <c r="I40" i="1"/>
  <c r="G40" i="1"/>
  <c r="F40" i="1"/>
  <c r="D40" i="1"/>
  <c r="C40" i="1"/>
  <c r="N39" i="1"/>
  <c r="K39" i="1"/>
  <c r="H39" i="1"/>
  <c r="E39" i="1"/>
  <c r="N38" i="1"/>
  <c r="K38" i="1"/>
  <c r="H38" i="1"/>
  <c r="E38" i="1"/>
  <c r="M37" i="1"/>
  <c r="L37" i="1"/>
  <c r="J37" i="1"/>
  <c r="I37" i="1"/>
  <c r="G37" i="1"/>
  <c r="F37" i="1"/>
  <c r="D37" i="1"/>
  <c r="C37" i="1"/>
  <c r="N36" i="1"/>
  <c r="K36" i="1"/>
  <c r="H36" i="1"/>
  <c r="E36" i="1"/>
  <c r="N35" i="1"/>
  <c r="K35" i="1"/>
  <c r="H35" i="1"/>
  <c r="E35" i="1"/>
  <c r="M34" i="1"/>
  <c r="L34" i="1"/>
  <c r="J34" i="1"/>
  <c r="I34" i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I29" i="1"/>
  <c r="G29" i="1"/>
  <c r="F29" i="1"/>
  <c r="D29" i="1"/>
  <c r="C29" i="1"/>
  <c r="E29" i="1" s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J25" i="1"/>
  <c r="I25" i="1"/>
  <c r="I24" i="1" s="1"/>
  <c r="I22" i="1" s="1"/>
  <c r="G25" i="1"/>
  <c r="G24" i="1" s="1"/>
  <c r="G22" i="1" s="1"/>
  <c r="G6" i="1" s="1"/>
  <c r="F25" i="1"/>
  <c r="D25" i="1"/>
  <c r="C25" i="1"/>
  <c r="E25" i="1" s="1"/>
  <c r="M24" i="1"/>
  <c r="M22" i="1" s="1"/>
  <c r="L24" i="1"/>
  <c r="L22" i="1" s="1"/>
  <c r="D24" i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J8" i="1"/>
  <c r="I8" i="1"/>
  <c r="G8" i="1"/>
  <c r="F8" i="1"/>
  <c r="H8" i="1" s="1"/>
  <c r="D8" i="1"/>
  <c r="C8" i="1"/>
  <c r="N7" i="1"/>
  <c r="K7" i="1"/>
  <c r="H7" i="1"/>
  <c r="E7" i="1"/>
  <c r="I6" i="1" l="1"/>
  <c r="M6" i="1"/>
  <c r="C24" i="1"/>
  <c r="L6" i="1"/>
  <c r="H25" i="1"/>
  <c r="H29" i="1"/>
  <c r="H34" i="1"/>
  <c r="H37" i="1"/>
  <c r="N37" i="1"/>
  <c r="N51" i="1"/>
  <c r="G44" i="1"/>
  <c r="J44" i="1"/>
  <c r="J24" i="1"/>
  <c r="J22" i="1" s="1"/>
  <c r="K22" i="1" s="1"/>
  <c r="E34" i="1"/>
  <c r="E37" i="1"/>
  <c r="K37" i="1"/>
  <c r="E40" i="1"/>
  <c r="E46" i="1"/>
  <c r="K46" i="1"/>
  <c r="E51" i="1"/>
  <c r="E56" i="1"/>
  <c r="K56" i="1"/>
  <c r="E62" i="1"/>
  <c r="K62" i="1"/>
  <c r="E67" i="1"/>
  <c r="E77" i="1"/>
  <c r="K77" i="1"/>
  <c r="D22" i="1"/>
  <c r="D6" i="1" s="1"/>
  <c r="N56" i="1"/>
  <c r="H62" i="1"/>
  <c r="N61" i="1"/>
  <c r="H77" i="1"/>
  <c r="N77" i="1"/>
  <c r="E45" i="1"/>
  <c r="D44" i="1"/>
  <c r="E44" i="1" s="1"/>
  <c r="J6" i="1"/>
  <c r="K6" i="1" s="1"/>
  <c r="N45" i="1"/>
  <c r="L44" i="1"/>
  <c r="N44" i="1" s="1"/>
  <c r="N6" i="1"/>
  <c r="F24" i="1"/>
  <c r="N8" i="1"/>
  <c r="N24" i="1"/>
  <c r="K25" i="1"/>
  <c r="N29" i="1"/>
  <c r="K34" i="1"/>
  <c r="H40" i="1"/>
  <c r="N40" i="1"/>
  <c r="I45" i="1"/>
  <c r="N46" i="1"/>
  <c r="H51" i="1"/>
  <c r="I61" i="1"/>
  <c r="K61" i="1" s="1"/>
  <c r="N62" i="1"/>
  <c r="H67" i="1"/>
  <c r="N67" i="1"/>
  <c r="E8" i="1"/>
  <c r="K8" i="1"/>
  <c r="N22" i="1"/>
  <c r="N25" i="1"/>
  <c r="K29" i="1"/>
  <c r="N34" i="1"/>
  <c r="K40" i="1"/>
  <c r="F45" i="1"/>
  <c r="K51" i="1"/>
  <c r="F61" i="1"/>
  <c r="H61" i="1" s="1"/>
  <c r="K67" i="1"/>
  <c r="E24" i="1" l="1"/>
  <c r="C22" i="1"/>
  <c r="K24" i="1"/>
  <c r="N92" i="1"/>
  <c r="H45" i="1"/>
  <c r="F44" i="1"/>
  <c r="H44" i="1" s="1"/>
  <c r="K45" i="1"/>
  <c r="I44" i="1"/>
  <c r="K44" i="1" s="1"/>
  <c r="K92" i="1" s="1"/>
  <c r="H24" i="1"/>
  <c r="F22" i="1"/>
  <c r="C6" i="1" l="1"/>
  <c r="E6" i="1" s="1"/>
  <c r="E92" i="1" s="1"/>
  <c r="E22" i="1"/>
  <c r="H22" i="1"/>
  <c r="F6" i="1"/>
  <c r="H6" i="1" s="1"/>
  <c r="H92" i="1" s="1"/>
</calcChain>
</file>

<file path=xl/sharedStrings.xml><?xml version="1.0" encoding="utf-8"?>
<sst xmlns="http://schemas.openxmlformats.org/spreadsheetml/2006/main" count="200" uniqueCount="148">
  <si>
    <t>Balance of payments</t>
  </si>
  <si>
    <t>(cumulative in mil. EUR)</t>
  </si>
  <si>
    <t>Q1</t>
  </si>
  <si>
    <t>Q2</t>
  </si>
  <si>
    <t>Q3</t>
  </si>
  <si>
    <t>Q4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</si>
  <si>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</si>
  <si>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</si>
  <si>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</si>
  <si>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</si>
  <si>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</si>
  <si>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</si>
  <si>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</si>
  <si>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</si>
  <si>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</si>
  <si>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1.2.1</t>
  </si>
  <si>
    <t>Manufacturing services on physical inputs owned by others</t>
  </si>
  <si>
    <t>1.2.2</t>
  </si>
  <si>
    <t>Maintenance and repair services not included elsewhere (n.i.e.)</t>
  </si>
  <si>
    <t>1.2.3</t>
  </si>
  <si>
    <t>Transport</t>
  </si>
  <si>
    <t>1.2.4</t>
  </si>
  <si>
    <t>Travel</t>
  </si>
  <si>
    <t>1.2.5</t>
  </si>
  <si>
    <t>Construction</t>
  </si>
  <si>
    <t>1.2.6</t>
  </si>
  <si>
    <t>Insurance and pension services</t>
  </si>
  <si>
    <t>1.2.7</t>
  </si>
  <si>
    <t>Financial services</t>
  </si>
  <si>
    <t>1.2.8</t>
  </si>
  <si>
    <t>Charges for the use of intellectual property</t>
  </si>
  <si>
    <t>1.2.9</t>
  </si>
  <si>
    <t>Telecommunications, computer, and information services</t>
  </si>
  <si>
    <t>1.2.10</t>
  </si>
  <si>
    <t>Other business services</t>
  </si>
  <si>
    <t>1.2.11</t>
  </si>
  <si>
    <t>Personal, cultural and recreational services</t>
  </si>
  <si>
    <t>1.2.12</t>
  </si>
  <si>
    <t>Government goods and services</t>
  </si>
  <si>
    <t>1.2.13</t>
  </si>
  <si>
    <t>Services not include elsewhere (n.i.e.)</t>
  </si>
  <si>
    <t>1.3</t>
  </si>
  <si>
    <t>Primary income</t>
  </si>
  <si>
    <t>1.3.1</t>
  </si>
  <si>
    <t>Compensation of employees</t>
  </si>
  <si>
    <t>1.3.2</t>
  </si>
  <si>
    <t>Investment income</t>
  </si>
  <si>
    <t>1.3.2.1</t>
  </si>
  <si>
    <t>Direct investment</t>
  </si>
  <si>
    <t>1.3.2.1.1</t>
  </si>
  <si>
    <t>Dividends</t>
  </si>
  <si>
    <t>1.3.2.1.2</t>
  </si>
  <si>
    <t>Reinvested earnings</t>
  </si>
  <si>
    <t>1.3.2.1.3</t>
  </si>
  <si>
    <t xml:space="preserve">Debt instruments </t>
  </si>
  <si>
    <t>1.3.2.2</t>
  </si>
  <si>
    <t>Portfolio investment</t>
  </si>
  <si>
    <t>1.3.2.2.1</t>
  </si>
  <si>
    <t>Equity securities</t>
  </si>
  <si>
    <t>1.3.2.2.2</t>
  </si>
  <si>
    <t>Debt securities</t>
  </si>
  <si>
    <t>1.3.2.3</t>
  </si>
  <si>
    <t>Other investment</t>
  </si>
  <si>
    <t>1.3.2.4</t>
  </si>
  <si>
    <t>Reserve assets</t>
  </si>
  <si>
    <t>1.3.3</t>
  </si>
  <si>
    <t>Other primary income</t>
  </si>
  <si>
    <t>1.3.3.v</t>
  </si>
  <si>
    <t>General government</t>
  </si>
  <si>
    <t>1.3.3.o</t>
  </si>
  <si>
    <t>Other sectors</t>
  </si>
  <si>
    <t>1.4</t>
  </si>
  <si>
    <t>Secondary income</t>
  </si>
  <si>
    <t>1.4.v</t>
  </si>
  <si>
    <t>1.4.o</t>
  </si>
  <si>
    <t>2.</t>
  </si>
  <si>
    <t>Capital account</t>
  </si>
  <si>
    <t>2.1</t>
  </si>
  <si>
    <t>Gross acquisitions/disposals of non-produced non-financial assets</t>
  </si>
  <si>
    <t>2.2</t>
  </si>
  <si>
    <t>Capital transfers</t>
  </si>
  <si>
    <t>Assets</t>
  </si>
  <si>
    <t>Liabilities</t>
  </si>
  <si>
    <t>Net</t>
  </si>
  <si>
    <t>3.</t>
  </si>
  <si>
    <t>Financial account</t>
  </si>
  <si>
    <t>3.1</t>
  </si>
  <si>
    <t>3.1.1</t>
  </si>
  <si>
    <t>Equity</t>
  </si>
  <si>
    <t>3.1.1.S1</t>
  </si>
  <si>
    <t>Central bank</t>
  </si>
  <si>
    <t>3.1.1.S2</t>
  </si>
  <si>
    <t>Other MFIs</t>
  </si>
  <si>
    <t>3.1.1.S3</t>
  </si>
  <si>
    <t>3.1.1.S4</t>
  </si>
  <si>
    <t>3.1.2</t>
  </si>
  <si>
    <t>Reinvestment of earnings</t>
  </si>
  <si>
    <t>3.1.2.S1</t>
  </si>
  <si>
    <t>3.1.2.S2</t>
  </si>
  <si>
    <t>3.1.2.S3</t>
  </si>
  <si>
    <t>3.1.2.S4</t>
  </si>
  <si>
    <t>3.1.3</t>
  </si>
  <si>
    <t>Debt instruments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</si>
  <si>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</si>
  <si>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</si>
  <si>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</si>
  <si>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</si>
  <si>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</si>
  <si>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</si>
  <si>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</si>
  <si>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</si>
  <si>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</si>
  <si>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</si>
  <si>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</si>
  <si>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</si>
  <si>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</si>
  <si>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</si>
  <si>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</si>
  <si>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</si>
  <si>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Financial derivatives</t>
  </si>
  <si>
    <t>3.3.S1</t>
  </si>
  <si>
    <t>3.3.S2</t>
  </si>
  <si>
    <t>3.3.S3</t>
  </si>
  <si>
    <t>3.3.S4</t>
  </si>
  <si>
    <t>3.4</t>
  </si>
  <si>
    <t>by sectors</t>
  </si>
  <si>
    <t>3.4.S1</t>
  </si>
  <si>
    <t>3.4.S2</t>
  </si>
  <si>
    <t>3.4.S3</t>
  </si>
  <si>
    <t>3.4.S4</t>
  </si>
  <si>
    <t>by financial instruments</t>
  </si>
  <si>
    <t>3.4.1</t>
  </si>
  <si>
    <t>Other equity</t>
  </si>
  <si>
    <t>3.4.2</t>
  </si>
  <si>
    <t>Currency and deposits</t>
  </si>
  <si>
    <t>3.4.3</t>
  </si>
  <si>
    <t>Loans</t>
  </si>
  <si>
    <t>3.4.4</t>
  </si>
  <si>
    <t>Insurance, pension schemes, and standardised guarantee schemes</t>
  </si>
  <si>
    <t>3.4.5</t>
  </si>
  <si>
    <t>Trade credits and advances</t>
  </si>
  <si>
    <t>3.4.6</t>
  </si>
  <si>
    <t>Other accounts receivable/payable</t>
  </si>
  <si>
    <t>3.4.7</t>
  </si>
  <si>
    <t>SDRs</t>
  </si>
  <si>
    <t>3.5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</si>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</sst>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38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0" fontId="2" fillId="2" borderId="0" xfId="1" applyFont="1" applyFill="1" applyBorder="1" applyAlignment="1"/>
    <xf numFmtId="49" fontId="12" fillId="0" borderId="3" xfId="1" applyNumberFormat="1" applyFont="1" applyFill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Fill="1" applyBorder="1" applyAlignment="1">
      <alignment horizontal="left" wrapText="1" indent="2"/>
    </xf>
    <xf numFmtId="0" fontId="13" fillId="0" borderId="1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Fill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4" xfId="2" applyFont="1" applyFill="1" applyBorder="1"/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1" xfId="1" applyFont="1" applyFill="1" applyBorder="1" applyAlignment="1">
      <alignment horizontal="left" vertical="top" indent="2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 applyFill="1" applyBorder="1"/>
  </cellXfs>
  <cellStyles count="4">
    <cellStyle name="Normal" xfId="0" builtinId="0"/>
    <cellStyle name="Normal 3" xfId="3" xr:uid="{8E2C2B93-F2DA-4C18-AAE9-A3D688B74841}"/>
    <cellStyle name="Normal 7" xfId="1" xr:uid="{0B6CD71C-5DFA-4284-8F96-510B8B222019}"/>
    <cellStyle name="Normal_Booklet 2011_euro17_WGES_2011_280" xfId="2" xr:uid="{C88D6AC2-E0B6-4AB2-8CDE-DFD7C5DF3FCB}"/>
  </cellStyles>
  <dxfs count="86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2687D-36F6-476B-88E0-D66BBB9EA737}">
  <sheetPr>
    <tabColor rgb="FFFF0000"/>
    <pageSetUpPr fitToPage="1"/>
  </sheetPr>
  <dimension ref="A1:BC149"/>
  <sheetViews>
    <sheetView showGridLines="0" tabSelected="1" zoomScale="75" zoomScaleNormal="75" zoomScaleSheetLayoutView="75" zoomScalePageLayoutView="40" workbookViewId="0"/>
  </sheetViews>
  <sheetFormatPr defaultRowHeight="12.75" x14ac:dyDescent="0.2"/>
  <cols>
    <col min="1" max="1" width="12.5703125" style="4" customWidth="1"/>
    <col min="2" max="2" width="75.7109375" style="4" customWidth="1"/>
    <col min="3" max="5" width="13.28515625" style="3" customWidth="1"/>
    <col min="6" max="14" width="13.28515625" style="4" customWidth="1"/>
    <col min="15" max="16384" width="9.140625" style="4"/>
  </cols>
  <sheetData>
    <row r="1" spans="1:55" ht="24.95" customHeight="1" x14ac:dyDescent="0.3">
      <c r="A1" s="1"/>
      <c r="B1" s="2"/>
    </row>
    <row r="2" spans="1:55" ht="24.95" customHeight="1" x14ac:dyDescent="0.4">
      <c r="A2" s="1"/>
      <c r="B2" s="5" t="s">
        <v>0</v>
      </c>
      <c r="C2" s="5"/>
    </row>
    <row r="3" spans="1:55" ht="24.95" customHeight="1" x14ac:dyDescent="0.35">
      <c r="A3" s="1"/>
      <c r="B3" s="6" t="s">
        <v>1</v>
      </c>
    </row>
    <row r="4" spans="1:55" ht="24.95" customHeight="1" x14ac:dyDescent="0.4">
      <c r="A4" s="1"/>
      <c r="B4" s="5">
        <v>2011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55" ht="24.95" customHeight="1" x14ac:dyDescent="0.3">
      <c r="A5" s="1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55" s="16" customFormat="1" ht="18.75" customHeight="1" x14ac:dyDescent="0.3">
      <c r="A6" s="13" t="s">
        <v>9</v>
      </c>
      <c r="B6" s="14" t="s">
        <v>10</v>
      </c>
      <c r="C6" s="15">
        <f>+C7+C8+C22+C37</f>
        <v>15543.244892657776</v>
      </c>
      <c r="D6" s="15">
        <f>+D7+D8+D22+D37</f>
        <v>15945.048867054282</v>
      </c>
      <c r="E6" s="15">
        <f>+C6-D6</f>
        <v>-401.80397439650551</v>
      </c>
      <c r="F6" s="15">
        <f>+F7+F8+F22+F37</f>
        <v>31339.523689066322</v>
      </c>
      <c r="G6" s="15">
        <f>+G7+G8+G22+G37</f>
        <v>33020.383827913109</v>
      </c>
      <c r="H6" s="15">
        <f>+F6-G6</f>
        <v>-1680.8601388467869</v>
      </c>
      <c r="I6" s="15">
        <f>+I7+I8+I22+I37</f>
        <v>46828.357408354612</v>
      </c>
      <c r="J6" s="15">
        <f>+J7+J8+J22+J37</f>
        <v>49611.483009682132</v>
      </c>
      <c r="K6" s="15">
        <f>+I6-J6</f>
        <v>-2783.1256013275197</v>
      </c>
      <c r="L6" s="15">
        <f>+L7+L8+L22+L37</f>
        <v>63713.010804759993</v>
      </c>
      <c r="M6" s="15">
        <f>+M7+M8+M22+M37</f>
        <v>67210.001493592295</v>
      </c>
      <c r="N6" s="15">
        <f>+L6-M6</f>
        <v>-3496.9906888323021</v>
      </c>
    </row>
    <row r="7" spans="1:55" s="16" customFormat="1" ht="18.75" customHeight="1" x14ac:dyDescent="0.25">
      <c r="A7" s="17" t="s">
        <v>11</v>
      </c>
      <c r="B7" s="18" t="s">
        <v>12</v>
      </c>
      <c r="C7" s="19">
        <v>13042.682460916145</v>
      </c>
      <c r="D7" s="19">
        <v>12864.350043016195</v>
      </c>
      <c r="E7" s="15">
        <f t="shared" ref="E7:E69" si="0">+C7-D7</f>
        <v>178.33241789995009</v>
      </c>
      <c r="F7" s="19">
        <v>26691.978081696914</v>
      </c>
      <c r="G7" s="19">
        <v>26853.923335667372</v>
      </c>
      <c r="H7" s="15">
        <f t="shared" ref="H7:H42" si="1">+F7-G7</f>
        <v>-161.945253970458</v>
      </c>
      <c r="I7" s="19">
        <v>39995.943170233608</v>
      </c>
      <c r="J7" s="19">
        <v>40258.069216631549</v>
      </c>
      <c r="K7" s="15">
        <f t="shared" ref="K7:K42" si="2">+I7-J7</f>
        <v>-262.12604639794154</v>
      </c>
      <c r="L7" s="19">
        <v>54673.15405284836</v>
      </c>
      <c r="M7" s="19">
        <v>54709.085691000008</v>
      </c>
      <c r="N7" s="15">
        <f t="shared" ref="N7:N42" si="3">+L7-M7</f>
        <v>-35.931638151647348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8.75" customHeight="1" x14ac:dyDescent="0.25">
      <c r="A8" s="17" t="s">
        <v>13</v>
      </c>
      <c r="B8" s="18" t="s">
        <v>14</v>
      </c>
      <c r="C8" s="15">
        <f>SUM(C9:C21)</f>
        <v>1171.8424317416302</v>
      </c>
      <c r="D8" s="15">
        <f>SUM(D9:D21)</f>
        <v>1303.2544664055445</v>
      </c>
      <c r="E8" s="15">
        <f t="shared" si="0"/>
        <v>-131.41203466391426</v>
      </c>
      <c r="F8" s="15">
        <f>SUM(F9:F21)</f>
        <v>2473.3866073694076</v>
      </c>
      <c r="G8" s="15">
        <f>SUM(G9:G21)</f>
        <v>2707.4168835647833</v>
      </c>
      <c r="H8" s="15">
        <f t="shared" si="1"/>
        <v>-234.03027619537579</v>
      </c>
      <c r="I8" s="15">
        <f>SUM(I9:I21)</f>
        <v>3802.9262381210101</v>
      </c>
      <c r="J8" s="15">
        <f>SUM(J9:J21)</f>
        <v>4128.9519731940782</v>
      </c>
      <c r="K8" s="15">
        <f t="shared" si="2"/>
        <v>-326.02573507306806</v>
      </c>
      <c r="L8" s="15">
        <f>SUM(L9:L21)</f>
        <v>5228.4037519116291</v>
      </c>
      <c r="M8" s="15">
        <f>SUM(M9:M21)</f>
        <v>5497.9895198686563</v>
      </c>
      <c r="N8" s="15">
        <f t="shared" si="3"/>
        <v>-269.5857679570272</v>
      </c>
    </row>
    <row r="9" spans="1:55" ht="18.75" customHeight="1" x14ac:dyDescent="0.3">
      <c r="A9" s="17" t="s">
        <v>15</v>
      </c>
      <c r="B9" s="20" t="s">
        <v>16</v>
      </c>
      <c r="C9" s="19">
        <v>49.413800741630041</v>
      </c>
      <c r="D9" s="19">
        <v>20.082151405544501</v>
      </c>
      <c r="E9" s="15">
        <f t="shared" si="0"/>
        <v>29.33164933608554</v>
      </c>
      <c r="F9" s="19">
        <v>123.53455036940822</v>
      </c>
      <c r="G9" s="19">
        <v>41.871688564783284</v>
      </c>
      <c r="H9" s="15">
        <f t="shared" si="1"/>
        <v>81.662861804624939</v>
      </c>
      <c r="I9" s="19">
        <v>182.50661412101067</v>
      </c>
      <c r="J9" s="19">
        <v>61.386493194076948</v>
      </c>
      <c r="K9" s="15">
        <f t="shared" si="2"/>
        <v>121.12012092693372</v>
      </c>
      <c r="L9" s="19">
        <v>231.483</v>
      </c>
      <c r="M9" s="19">
        <v>79.77000000000001</v>
      </c>
      <c r="N9" s="15">
        <f t="shared" si="3"/>
        <v>151.71299999999999</v>
      </c>
    </row>
    <row r="10" spans="1:55" ht="18.75" customHeight="1" x14ac:dyDescent="0.3">
      <c r="A10" s="17" t="s">
        <v>17</v>
      </c>
      <c r="B10" s="20" t="s">
        <v>18</v>
      </c>
      <c r="C10" s="19">
        <v>47.183031</v>
      </c>
      <c r="D10" s="19">
        <v>57.244814999999981</v>
      </c>
      <c r="E10" s="15">
        <f t="shared" si="0"/>
        <v>-10.061783999999982</v>
      </c>
      <c r="F10" s="19">
        <v>97.696556999999999</v>
      </c>
      <c r="G10" s="19">
        <v>93.333195000000003</v>
      </c>
      <c r="H10" s="15">
        <f t="shared" si="1"/>
        <v>4.3633619999999951</v>
      </c>
      <c r="I10" s="19">
        <v>143.33612399999998</v>
      </c>
      <c r="J10" s="19">
        <v>129.71448000000001</v>
      </c>
      <c r="K10" s="15">
        <f t="shared" si="2"/>
        <v>13.621643999999975</v>
      </c>
      <c r="L10" s="19">
        <v>206.97083999999998</v>
      </c>
      <c r="M10" s="19">
        <v>180.70984000000007</v>
      </c>
      <c r="N10" s="15">
        <f t="shared" si="3"/>
        <v>26.26099999999991</v>
      </c>
    </row>
    <row r="11" spans="1:55" ht="18.75" customHeight="1" x14ac:dyDescent="0.3">
      <c r="A11" s="17" t="s">
        <v>19</v>
      </c>
      <c r="B11" s="20" t="s">
        <v>20</v>
      </c>
      <c r="C11" s="19">
        <v>367.95500000000004</v>
      </c>
      <c r="D11" s="19">
        <v>362.08100000000002</v>
      </c>
      <c r="E11" s="15">
        <f t="shared" si="0"/>
        <v>5.8740000000000236</v>
      </c>
      <c r="F11" s="19">
        <v>746.36</v>
      </c>
      <c r="G11" s="19">
        <v>737.75100000000009</v>
      </c>
      <c r="H11" s="15">
        <f t="shared" si="1"/>
        <v>8.6089999999999236</v>
      </c>
      <c r="I11" s="19">
        <v>1115.4269999999999</v>
      </c>
      <c r="J11" s="19">
        <v>1119</v>
      </c>
      <c r="K11" s="15">
        <f t="shared" si="2"/>
        <v>-3.5730000000000928</v>
      </c>
      <c r="L11" s="19">
        <v>1516.2639999999999</v>
      </c>
      <c r="M11" s="19">
        <v>1490.165</v>
      </c>
      <c r="N11" s="15">
        <f t="shared" si="3"/>
        <v>26.098999999999933</v>
      </c>
    </row>
    <row r="12" spans="1:55" ht="18.75" customHeight="1" x14ac:dyDescent="0.3">
      <c r="A12" s="17" t="s">
        <v>21</v>
      </c>
      <c r="B12" s="20" t="s">
        <v>22</v>
      </c>
      <c r="C12" s="19">
        <v>360.9</v>
      </c>
      <c r="D12" s="19">
        <v>318.10000000000002</v>
      </c>
      <c r="E12" s="15">
        <f t="shared" si="0"/>
        <v>42.799999999999955</v>
      </c>
      <c r="F12" s="19">
        <v>812.5</v>
      </c>
      <c r="G12" s="19">
        <v>739.90000000000009</v>
      </c>
      <c r="H12" s="15">
        <f t="shared" si="1"/>
        <v>72.599999999999909</v>
      </c>
      <c r="I12" s="19">
        <v>1307.5999999999999</v>
      </c>
      <c r="J12" s="19">
        <v>1208.9000000000001</v>
      </c>
      <c r="K12" s="15">
        <f t="shared" si="2"/>
        <v>98.699999999999818</v>
      </c>
      <c r="L12" s="19">
        <v>1744.7089119116301</v>
      </c>
      <c r="M12" s="19">
        <v>1566.8156798686557</v>
      </c>
      <c r="N12" s="15">
        <f t="shared" si="3"/>
        <v>177.89323204297443</v>
      </c>
    </row>
    <row r="13" spans="1:55" ht="18.75" customHeight="1" x14ac:dyDescent="0.3">
      <c r="A13" s="17" t="s">
        <v>23</v>
      </c>
      <c r="B13" s="20" t="s">
        <v>24</v>
      </c>
      <c r="C13" s="19">
        <v>39.244</v>
      </c>
      <c r="D13" s="19">
        <v>79.42</v>
      </c>
      <c r="E13" s="15">
        <f t="shared" si="0"/>
        <v>-40.176000000000002</v>
      </c>
      <c r="F13" s="19">
        <v>79.599999999999994</v>
      </c>
      <c r="G13" s="19">
        <v>198.60000000000002</v>
      </c>
      <c r="H13" s="15">
        <f t="shared" si="1"/>
        <v>-119.00000000000003</v>
      </c>
      <c r="I13" s="19">
        <v>122</v>
      </c>
      <c r="J13" s="19">
        <v>299</v>
      </c>
      <c r="K13" s="15">
        <f t="shared" si="2"/>
        <v>-177</v>
      </c>
      <c r="L13" s="19">
        <v>197.2</v>
      </c>
      <c r="M13" s="19">
        <v>385.5</v>
      </c>
      <c r="N13" s="15">
        <f t="shared" si="3"/>
        <v>-188.3</v>
      </c>
    </row>
    <row r="14" spans="1:55" ht="18.75" customHeight="1" x14ac:dyDescent="0.3">
      <c r="A14" s="17" t="s">
        <v>25</v>
      </c>
      <c r="B14" s="20" t="s">
        <v>26</v>
      </c>
      <c r="C14" s="19">
        <v>6.4400999999999993</v>
      </c>
      <c r="D14" s="19">
        <v>64.478499999999997</v>
      </c>
      <c r="E14" s="15">
        <f t="shared" si="0"/>
        <v>-58.038399999999996</v>
      </c>
      <c r="F14" s="19">
        <v>13.627000000000001</v>
      </c>
      <c r="G14" s="19">
        <v>119.45</v>
      </c>
      <c r="H14" s="15">
        <f t="shared" si="1"/>
        <v>-105.82300000000001</v>
      </c>
      <c r="I14" s="19">
        <v>17.228000000000002</v>
      </c>
      <c r="J14" s="19">
        <v>191.55</v>
      </c>
      <c r="K14" s="15">
        <f t="shared" si="2"/>
        <v>-174.322</v>
      </c>
      <c r="L14" s="19">
        <v>18.371000000000002</v>
      </c>
      <c r="M14" s="19">
        <v>242.65</v>
      </c>
      <c r="N14" s="15">
        <f t="shared" si="3"/>
        <v>-224.279</v>
      </c>
    </row>
    <row r="15" spans="1:55" ht="18.75" customHeight="1" x14ac:dyDescent="0.3">
      <c r="A15" s="17" t="s">
        <v>27</v>
      </c>
      <c r="B15" s="20" t="s">
        <v>28</v>
      </c>
      <c r="C15" s="19">
        <v>18.431000000000001</v>
      </c>
      <c r="D15" s="19">
        <v>58.627000000000002</v>
      </c>
      <c r="E15" s="15">
        <f t="shared" si="0"/>
        <v>-40.195999999999998</v>
      </c>
      <c r="F15" s="19">
        <v>35.6</v>
      </c>
      <c r="G15" s="19">
        <v>122.3</v>
      </c>
      <c r="H15" s="15">
        <f t="shared" si="1"/>
        <v>-86.699999999999989</v>
      </c>
      <c r="I15" s="19">
        <v>55.400000000000006</v>
      </c>
      <c r="J15" s="19">
        <v>184.31</v>
      </c>
      <c r="K15" s="15">
        <f t="shared" si="2"/>
        <v>-128.91</v>
      </c>
      <c r="L15" s="19">
        <v>73.400000000000006</v>
      </c>
      <c r="M15" s="19">
        <v>243.89999999999998</v>
      </c>
      <c r="N15" s="15">
        <f t="shared" si="3"/>
        <v>-170.49999999999997</v>
      </c>
    </row>
    <row r="16" spans="1:55" ht="18.75" customHeight="1" x14ac:dyDescent="0.3">
      <c r="A16" s="17" t="s">
        <v>29</v>
      </c>
      <c r="B16" s="20" t="s">
        <v>30</v>
      </c>
      <c r="C16" s="19">
        <v>0.81200000000000006</v>
      </c>
      <c r="D16" s="19">
        <v>50.262999999999998</v>
      </c>
      <c r="E16" s="15">
        <f t="shared" si="0"/>
        <v>-49.451000000000001</v>
      </c>
      <c r="F16" s="19">
        <v>1.9039999999999999</v>
      </c>
      <c r="G16" s="19">
        <v>74.900000000000006</v>
      </c>
      <c r="H16" s="15">
        <f t="shared" si="1"/>
        <v>-72.996000000000009</v>
      </c>
      <c r="I16" s="19">
        <v>2.2050000000000001</v>
      </c>
      <c r="J16" s="19">
        <v>100.74600000000001</v>
      </c>
      <c r="K16" s="15">
        <f t="shared" si="2"/>
        <v>-98.541000000000011</v>
      </c>
      <c r="L16" s="19">
        <v>2.8250000000000002</v>
      </c>
      <c r="M16" s="19">
        <v>127.75399999999999</v>
      </c>
      <c r="N16" s="15">
        <f t="shared" si="3"/>
        <v>-124.92899999999999</v>
      </c>
    </row>
    <row r="17" spans="1:14" ht="18.75" customHeight="1" x14ac:dyDescent="0.3">
      <c r="A17" s="17" t="s">
        <v>31</v>
      </c>
      <c r="B17" s="20" t="s">
        <v>32</v>
      </c>
      <c r="C17" s="19">
        <v>107.952</v>
      </c>
      <c r="D17" s="19">
        <v>70.763999999999996</v>
      </c>
      <c r="E17" s="15">
        <f t="shared" si="0"/>
        <v>37.188000000000002</v>
      </c>
      <c r="F17" s="19">
        <v>212.6</v>
      </c>
      <c r="G17" s="19">
        <v>130.1</v>
      </c>
      <c r="H17" s="15">
        <f t="shared" si="1"/>
        <v>82.5</v>
      </c>
      <c r="I17" s="19">
        <v>323.60000000000002</v>
      </c>
      <c r="J17" s="19">
        <v>190.89999999999998</v>
      </c>
      <c r="K17" s="15">
        <f t="shared" si="2"/>
        <v>132.70000000000005</v>
      </c>
      <c r="L17" s="19">
        <v>461</v>
      </c>
      <c r="M17" s="19">
        <v>281</v>
      </c>
      <c r="N17" s="15">
        <f t="shared" si="3"/>
        <v>180</v>
      </c>
    </row>
    <row r="18" spans="1:14" ht="18.75" customHeight="1" x14ac:dyDescent="0.3">
      <c r="A18" s="17" t="s">
        <v>33</v>
      </c>
      <c r="B18" s="20" t="s">
        <v>34</v>
      </c>
      <c r="C18" s="19">
        <v>153.65699999999998</v>
      </c>
      <c r="D18" s="19">
        <v>184.26500000000001</v>
      </c>
      <c r="E18" s="15">
        <f t="shared" si="0"/>
        <v>-30.608000000000033</v>
      </c>
      <c r="F18" s="19">
        <v>310.40099999999995</v>
      </c>
      <c r="G18" s="19">
        <v>370.303</v>
      </c>
      <c r="H18" s="15">
        <f t="shared" si="1"/>
        <v>-59.902000000000044</v>
      </c>
      <c r="I18" s="19">
        <v>475.47199999999998</v>
      </c>
      <c r="J18" s="19">
        <v>525.673</v>
      </c>
      <c r="K18" s="15">
        <f t="shared" si="2"/>
        <v>-50.201000000000022</v>
      </c>
      <c r="L18" s="19">
        <v>699.923</v>
      </c>
      <c r="M18" s="19">
        <v>714.94299999999998</v>
      </c>
      <c r="N18" s="15">
        <f t="shared" si="3"/>
        <v>-15.019999999999982</v>
      </c>
    </row>
    <row r="19" spans="1:14" ht="18.75" customHeight="1" x14ac:dyDescent="0.3">
      <c r="A19" s="17" t="s">
        <v>35</v>
      </c>
      <c r="B19" s="21" t="s">
        <v>36</v>
      </c>
      <c r="C19" s="19">
        <v>16.006</v>
      </c>
      <c r="D19" s="19">
        <v>30.231999999999999</v>
      </c>
      <c r="E19" s="15">
        <f t="shared" si="0"/>
        <v>-14.225999999999999</v>
      </c>
      <c r="F19" s="19">
        <v>30.181999999999999</v>
      </c>
      <c r="G19" s="19">
        <v>61.132999999999996</v>
      </c>
      <c r="H19" s="15">
        <f t="shared" si="1"/>
        <v>-30.950999999999997</v>
      </c>
      <c r="I19" s="19">
        <v>46.367999999999995</v>
      </c>
      <c r="J19" s="19">
        <v>85.050999999999988</v>
      </c>
      <c r="K19" s="15">
        <f t="shared" si="2"/>
        <v>-38.682999999999993</v>
      </c>
      <c r="L19" s="19">
        <v>61.036000000000001</v>
      </c>
      <c r="M19" s="19">
        <v>108.346</v>
      </c>
      <c r="N19" s="15">
        <f t="shared" si="3"/>
        <v>-47.31</v>
      </c>
    </row>
    <row r="20" spans="1:14" ht="18.75" customHeight="1" x14ac:dyDescent="0.3">
      <c r="A20" s="17" t="s">
        <v>37</v>
      </c>
      <c r="B20" s="21" t="s">
        <v>38</v>
      </c>
      <c r="C20" s="19">
        <v>2.2669999999999999</v>
      </c>
      <c r="D20" s="19">
        <v>2.5299999999999998</v>
      </c>
      <c r="E20" s="15">
        <f t="shared" si="0"/>
        <v>-0.2629999999999999</v>
      </c>
      <c r="F20" s="19">
        <v>4.8</v>
      </c>
      <c r="G20" s="19">
        <v>6.6080000000000005</v>
      </c>
      <c r="H20" s="15">
        <f t="shared" si="1"/>
        <v>-1.8080000000000007</v>
      </c>
      <c r="I20" s="19">
        <v>6.202</v>
      </c>
      <c r="J20" s="19">
        <v>11.554</v>
      </c>
      <c r="K20" s="15">
        <f t="shared" si="2"/>
        <v>-5.3520000000000003</v>
      </c>
      <c r="L20" s="19">
        <v>7.6019999999999994</v>
      </c>
      <c r="M20" s="19">
        <v>21.135999999999999</v>
      </c>
      <c r="N20" s="15">
        <f t="shared" si="3"/>
        <v>-13.533999999999999</v>
      </c>
    </row>
    <row r="21" spans="1:14" ht="18.75" customHeight="1" x14ac:dyDescent="0.3">
      <c r="A21" s="17" t="s">
        <v>39</v>
      </c>
      <c r="B21" s="21" t="s">
        <v>40</v>
      </c>
      <c r="C21" s="19">
        <v>1.5814999999999999</v>
      </c>
      <c r="D21" s="19">
        <v>5.1669999999999998</v>
      </c>
      <c r="E21" s="15">
        <f t="shared" si="0"/>
        <v>-3.5854999999999997</v>
      </c>
      <c r="F21" s="19">
        <v>4.5815000000000001</v>
      </c>
      <c r="G21" s="19">
        <v>11.167</v>
      </c>
      <c r="H21" s="15">
        <f t="shared" si="1"/>
        <v>-6.5854999999999997</v>
      </c>
      <c r="I21" s="19">
        <v>5.5815000000000001</v>
      </c>
      <c r="J21" s="19">
        <v>21.167000000000002</v>
      </c>
      <c r="K21" s="15">
        <f t="shared" si="2"/>
        <v>-15.585500000000001</v>
      </c>
      <c r="L21" s="19">
        <v>7.62</v>
      </c>
      <c r="M21" s="19">
        <v>55.3</v>
      </c>
      <c r="N21" s="15">
        <f t="shared" si="3"/>
        <v>-47.68</v>
      </c>
    </row>
    <row r="22" spans="1:14" ht="18.75" customHeight="1" x14ac:dyDescent="0.25">
      <c r="A22" s="17" t="s">
        <v>41</v>
      </c>
      <c r="B22" s="22" t="s">
        <v>42</v>
      </c>
      <c r="C22" s="15">
        <f>+C23+C24+C34</f>
        <v>1061.5555330886941</v>
      </c>
      <c r="D22" s="15">
        <f>+D23+D24+D34</f>
        <v>1402.2347058437358</v>
      </c>
      <c r="E22" s="15">
        <f t="shared" si="0"/>
        <v>-340.67917275504169</v>
      </c>
      <c r="F22" s="15">
        <f>+F23+F24+F34</f>
        <v>1788.8416368252215</v>
      </c>
      <c r="G22" s="15">
        <f>+G23+G24+G34</f>
        <v>2798.3810928723715</v>
      </c>
      <c r="H22" s="15">
        <f t="shared" si="1"/>
        <v>-1009.53945604715</v>
      </c>
      <c r="I22" s="15">
        <f>+I23+I24+I34</f>
        <v>2556.8092711353192</v>
      </c>
      <c r="J22" s="15">
        <f>+J23+J24+J34</f>
        <v>4212.0385013916975</v>
      </c>
      <c r="K22" s="15">
        <f t="shared" si="2"/>
        <v>-1655.2292302563783</v>
      </c>
      <c r="L22" s="15">
        <f>+L23+L24+L34</f>
        <v>3260.423324922237</v>
      </c>
      <c r="M22" s="15">
        <f>+M23+M24+M34</f>
        <v>5665.9349629098415</v>
      </c>
      <c r="N22" s="15">
        <f t="shared" si="3"/>
        <v>-2405.5116379876044</v>
      </c>
    </row>
    <row r="23" spans="1:14" ht="18.75" customHeight="1" x14ac:dyDescent="0.3">
      <c r="A23" s="17" t="s">
        <v>43</v>
      </c>
      <c r="B23" s="21" t="s">
        <v>44</v>
      </c>
      <c r="C23" s="19">
        <v>315</v>
      </c>
      <c r="D23" s="19">
        <v>18</v>
      </c>
      <c r="E23" s="15">
        <f t="shared" si="0"/>
        <v>297</v>
      </c>
      <c r="F23" s="19">
        <v>630</v>
      </c>
      <c r="G23" s="19">
        <v>30</v>
      </c>
      <c r="H23" s="15">
        <f t="shared" si="1"/>
        <v>600</v>
      </c>
      <c r="I23" s="19">
        <v>945</v>
      </c>
      <c r="J23" s="19">
        <v>39.5</v>
      </c>
      <c r="K23" s="15">
        <f t="shared" si="2"/>
        <v>905.5</v>
      </c>
      <c r="L23" s="19">
        <v>1260</v>
      </c>
      <c r="M23" s="19">
        <v>50.2</v>
      </c>
      <c r="N23" s="15">
        <f t="shared" si="3"/>
        <v>1209.8</v>
      </c>
    </row>
    <row r="24" spans="1:14" ht="18.75" customHeight="1" x14ac:dyDescent="0.3">
      <c r="A24" s="17" t="s">
        <v>45</v>
      </c>
      <c r="B24" s="21" t="s">
        <v>46</v>
      </c>
      <c r="C24" s="15">
        <f>+C25+C29+C32+C33</f>
        <v>316.92</v>
      </c>
      <c r="D24" s="15">
        <f>+D25+D29+D32+D33</f>
        <v>1290.7270000000001</v>
      </c>
      <c r="E24" s="15">
        <f t="shared" si="0"/>
        <v>-973.80700000000002</v>
      </c>
      <c r="F24" s="15">
        <f>+F25+F29+F32+F33</f>
        <v>648.45899999999995</v>
      </c>
      <c r="G24" s="15">
        <f>+G25+G29+G32+G33</f>
        <v>2628.7670000000007</v>
      </c>
      <c r="H24" s="15">
        <f t="shared" si="1"/>
        <v>-1980.3080000000009</v>
      </c>
      <c r="I24" s="15">
        <f>+I25+I29+I32+I33</f>
        <v>971.58799999999997</v>
      </c>
      <c r="J24" s="15">
        <f>+J25+J29+J32+J33</f>
        <v>3960.7490000000003</v>
      </c>
      <c r="K24" s="15">
        <f t="shared" si="2"/>
        <v>-2989.1610000000001</v>
      </c>
      <c r="L24" s="15">
        <f>+L25+L29+L32+L33</f>
        <v>1298.7530000000002</v>
      </c>
      <c r="M24" s="15">
        <f>+M25+M29+M32+M33</f>
        <v>5346.7640000000001</v>
      </c>
      <c r="N24" s="15">
        <f t="shared" si="3"/>
        <v>-4048.011</v>
      </c>
    </row>
    <row r="25" spans="1:14" ht="18.75" customHeight="1" x14ac:dyDescent="0.3">
      <c r="A25" s="17" t="s">
        <v>47</v>
      </c>
      <c r="B25" s="23" t="s">
        <v>48</v>
      </c>
      <c r="C25" s="15">
        <f>SUM(C26:C28)</f>
        <v>74.420000000000016</v>
      </c>
      <c r="D25" s="15">
        <f>SUM(D26:D28)</f>
        <v>1106.827</v>
      </c>
      <c r="E25" s="15">
        <f t="shared" si="0"/>
        <v>-1032.4069999999999</v>
      </c>
      <c r="F25" s="15">
        <f>SUM(F26:F28)</f>
        <v>151.38900000000001</v>
      </c>
      <c r="G25" s="15">
        <f>SUM(G26:G28)</f>
        <v>2229.2670000000003</v>
      </c>
      <c r="H25" s="15">
        <f t="shared" si="1"/>
        <v>-2077.8780000000002</v>
      </c>
      <c r="I25" s="15">
        <f>SUM(I26:I28)</f>
        <v>229.71799999999996</v>
      </c>
      <c r="J25" s="15">
        <f>SUM(J26:J28)</f>
        <v>3345.6990000000001</v>
      </c>
      <c r="K25" s="15">
        <f t="shared" si="2"/>
        <v>-3115.9810000000002</v>
      </c>
      <c r="L25" s="15">
        <f>SUM(L26:L28)</f>
        <v>317.08299999999997</v>
      </c>
      <c r="M25" s="15">
        <f>SUM(M26:M28)</f>
        <v>4513.384</v>
      </c>
      <c r="N25" s="15">
        <f t="shared" si="3"/>
        <v>-4196.3010000000004</v>
      </c>
    </row>
    <row r="26" spans="1:14" ht="18.75" customHeight="1" x14ac:dyDescent="0.3">
      <c r="A26" s="17" t="s">
        <v>49</v>
      </c>
      <c r="B26" s="24" t="s">
        <v>50</v>
      </c>
      <c r="C26" s="19">
        <v>261.82300000000004</v>
      </c>
      <c r="D26" s="19">
        <v>67.029999999999973</v>
      </c>
      <c r="E26" s="15">
        <f t="shared" si="0"/>
        <v>194.79300000000006</v>
      </c>
      <c r="F26" s="19">
        <v>284.995</v>
      </c>
      <c r="G26" s="19">
        <v>1158.6220000000003</v>
      </c>
      <c r="H26" s="15">
        <f t="shared" si="1"/>
        <v>-873.62700000000029</v>
      </c>
      <c r="I26" s="19">
        <v>296.34899999999999</v>
      </c>
      <c r="J26" s="19">
        <v>1758.6900000000003</v>
      </c>
      <c r="K26" s="15">
        <f t="shared" si="2"/>
        <v>-1462.3410000000003</v>
      </c>
      <c r="L26" s="19">
        <v>486.75700000000001</v>
      </c>
      <c r="M26" s="19">
        <v>2448.9820000000004</v>
      </c>
      <c r="N26" s="15">
        <f t="shared" si="3"/>
        <v>-1962.2250000000004</v>
      </c>
    </row>
    <row r="27" spans="1:14" ht="18.75" customHeight="1" x14ac:dyDescent="0.3">
      <c r="A27" s="17" t="s">
        <v>51</v>
      </c>
      <c r="B27" s="24" t="s">
        <v>52</v>
      </c>
      <c r="C27" s="19">
        <v>-201.12200000000001</v>
      </c>
      <c r="D27" s="19">
        <v>965.08600000000001</v>
      </c>
      <c r="E27" s="15">
        <f t="shared" si="0"/>
        <v>-1166.2080000000001</v>
      </c>
      <c r="F27" s="19">
        <v>-163.59299999999999</v>
      </c>
      <c r="G27" s="19">
        <v>905.60900000000004</v>
      </c>
      <c r="H27" s="15">
        <f t="shared" si="1"/>
        <v>-1069.202</v>
      </c>
      <c r="I27" s="19">
        <v>-114.247</v>
      </c>
      <c r="J27" s="19">
        <v>1337.6569999999999</v>
      </c>
      <c r="K27" s="15">
        <f t="shared" si="2"/>
        <v>-1451.904</v>
      </c>
      <c r="L27" s="19">
        <v>-243.95400000000001</v>
      </c>
      <c r="M27" s="19">
        <v>1679.48</v>
      </c>
      <c r="N27" s="15">
        <f t="shared" si="3"/>
        <v>-1923.434</v>
      </c>
    </row>
    <row r="28" spans="1:14" ht="18.75" customHeight="1" x14ac:dyDescent="0.25">
      <c r="A28" s="17" t="s">
        <v>53</v>
      </c>
      <c r="B28" s="25" t="s">
        <v>54</v>
      </c>
      <c r="C28" s="19">
        <v>13.718999999999999</v>
      </c>
      <c r="D28" s="19">
        <v>74.710999999999999</v>
      </c>
      <c r="E28" s="15">
        <f t="shared" si="0"/>
        <v>-60.991999999999997</v>
      </c>
      <c r="F28" s="19">
        <v>29.986999999999998</v>
      </c>
      <c r="G28" s="19">
        <v>165.036</v>
      </c>
      <c r="H28" s="15">
        <f t="shared" si="1"/>
        <v>-135.04900000000001</v>
      </c>
      <c r="I28" s="19">
        <v>47.616</v>
      </c>
      <c r="J28" s="19">
        <v>249.352</v>
      </c>
      <c r="K28" s="15">
        <f t="shared" si="2"/>
        <v>-201.73599999999999</v>
      </c>
      <c r="L28" s="19">
        <v>74.28</v>
      </c>
      <c r="M28" s="19">
        <v>384.92200000000003</v>
      </c>
      <c r="N28" s="15">
        <f t="shared" si="3"/>
        <v>-310.64200000000005</v>
      </c>
    </row>
    <row r="29" spans="1:14" ht="18.75" customHeight="1" x14ac:dyDescent="0.3">
      <c r="A29" s="17" t="s">
        <v>55</v>
      </c>
      <c r="B29" s="26" t="s">
        <v>56</v>
      </c>
      <c r="C29" s="15">
        <f>SUM(C30:C31)</f>
        <v>201.20000000000002</v>
      </c>
      <c r="D29" s="15">
        <f>SUM(D30:D31)</f>
        <v>112.4</v>
      </c>
      <c r="E29" s="15">
        <f t="shared" si="0"/>
        <v>88.800000000000011</v>
      </c>
      <c r="F29" s="15">
        <f>SUM(F30:F31)</f>
        <v>408.96999999999997</v>
      </c>
      <c r="G29" s="15">
        <f>SUM(G30:G31)</f>
        <v>247.20000000000005</v>
      </c>
      <c r="H29" s="15">
        <f t="shared" si="1"/>
        <v>161.76999999999992</v>
      </c>
      <c r="I29" s="15">
        <f>SUM(I30:I31)</f>
        <v>614.17000000000007</v>
      </c>
      <c r="J29" s="15">
        <f>SUM(J30:J31)</f>
        <v>375.66000000000008</v>
      </c>
      <c r="K29" s="15">
        <f t="shared" si="2"/>
        <v>238.51</v>
      </c>
      <c r="L29" s="15">
        <f>SUM(L30:L31)</f>
        <v>816.2700000000001</v>
      </c>
      <c r="M29" s="15">
        <f>SUM(M30:M31)</f>
        <v>508.78000000000009</v>
      </c>
      <c r="N29" s="15">
        <f t="shared" si="3"/>
        <v>307.49</v>
      </c>
    </row>
    <row r="30" spans="1:14" ht="18.75" customHeight="1" x14ac:dyDescent="0.3">
      <c r="A30" s="17" t="s">
        <v>57</v>
      </c>
      <c r="B30" s="24" t="s">
        <v>58</v>
      </c>
      <c r="C30" s="19">
        <v>2.2999999999999998</v>
      </c>
      <c r="D30" s="19">
        <v>0</v>
      </c>
      <c r="E30" s="15">
        <f t="shared" si="0"/>
        <v>2.2999999999999998</v>
      </c>
      <c r="F30" s="19">
        <v>9.6999999999999993</v>
      </c>
      <c r="G30" s="19">
        <v>12.3</v>
      </c>
      <c r="H30" s="15">
        <f t="shared" si="1"/>
        <v>-2.6000000000000014</v>
      </c>
      <c r="I30" s="19">
        <v>11</v>
      </c>
      <c r="J30" s="19">
        <v>16.8</v>
      </c>
      <c r="K30" s="15">
        <f t="shared" si="2"/>
        <v>-5.8000000000000007</v>
      </c>
      <c r="L30" s="19">
        <v>11</v>
      </c>
      <c r="M30" s="19">
        <v>21.6</v>
      </c>
      <c r="N30" s="15">
        <f t="shared" si="3"/>
        <v>-10.600000000000001</v>
      </c>
    </row>
    <row r="31" spans="1:14" ht="18.75" customHeight="1" x14ac:dyDescent="0.3">
      <c r="A31" s="17" t="s">
        <v>59</v>
      </c>
      <c r="B31" s="24" t="s">
        <v>60</v>
      </c>
      <c r="C31" s="19">
        <v>198.9</v>
      </c>
      <c r="D31" s="19">
        <v>112.4</v>
      </c>
      <c r="E31" s="15">
        <f t="shared" si="0"/>
        <v>86.5</v>
      </c>
      <c r="F31" s="19">
        <v>399.27</v>
      </c>
      <c r="G31" s="19">
        <v>234.90000000000003</v>
      </c>
      <c r="H31" s="15">
        <f t="shared" si="1"/>
        <v>164.36999999999995</v>
      </c>
      <c r="I31" s="19">
        <v>603.17000000000007</v>
      </c>
      <c r="J31" s="19">
        <v>358.86000000000007</v>
      </c>
      <c r="K31" s="15">
        <f t="shared" si="2"/>
        <v>244.31</v>
      </c>
      <c r="L31" s="19">
        <v>805.2700000000001</v>
      </c>
      <c r="M31" s="19">
        <v>487.18000000000006</v>
      </c>
      <c r="N31" s="15">
        <f t="shared" si="3"/>
        <v>318.09000000000003</v>
      </c>
    </row>
    <row r="32" spans="1:14" ht="18.75" customHeight="1" x14ac:dyDescent="0.3">
      <c r="A32" s="17" t="s">
        <v>61</v>
      </c>
      <c r="B32" s="26" t="s">
        <v>62</v>
      </c>
      <c r="C32" s="19">
        <v>41</v>
      </c>
      <c r="D32" s="19">
        <v>71.5</v>
      </c>
      <c r="E32" s="15">
        <f t="shared" si="0"/>
        <v>-30.5</v>
      </c>
      <c r="F32" s="19">
        <v>87.5</v>
      </c>
      <c r="G32" s="19">
        <v>152.30000000000001</v>
      </c>
      <c r="H32" s="15">
        <f t="shared" si="1"/>
        <v>-64.800000000000011</v>
      </c>
      <c r="I32" s="19">
        <v>126.8</v>
      </c>
      <c r="J32" s="19">
        <v>239.39</v>
      </c>
      <c r="K32" s="15">
        <f t="shared" si="2"/>
        <v>-112.58999999999999</v>
      </c>
      <c r="L32" s="19">
        <v>164.20000000000002</v>
      </c>
      <c r="M32" s="19">
        <v>324.59999999999997</v>
      </c>
      <c r="N32" s="15">
        <f t="shared" si="3"/>
        <v>-160.39999999999995</v>
      </c>
    </row>
    <row r="33" spans="1:14" ht="18.75" customHeight="1" x14ac:dyDescent="0.3">
      <c r="A33" s="17" t="s">
        <v>63</v>
      </c>
      <c r="B33" s="26" t="s">
        <v>64</v>
      </c>
      <c r="C33" s="19">
        <v>0.3</v>
      </c>
      <c r="D33" s="19">
        <v>0</v>
      </c>
      <c r="E33" s="15">
        <f t="shared" si="0"/>
        <v>0.3</v>
      </c>
      <c r="F33" s="19">
        <v>0.6</v>
      </c>
      <c r="G33" s="19">
        <v>0</v>
      </c>
      <c r="H33" s="15">
        <f t="shared" si="1"/>
        <v>0.6</v>
      </c>
      <c r="I33" s="19">
        <v>0.9</v>
      </c>
      <c r="J33" s="19">
        <v>0</v>
      </c>
      <c r="K33" s="15">
        <f t="shared" si="2"/>
        <v>0.9</v>
      </c>
      <c r="L33" s="19">
        <v>1.2</v>
      </c>
      <c r="M33" s="19">
        <v>0</v>
      </c>
      <c r="N33" s="15">
        <f t="shared" si="3"/>
        <v>1.2</v>
      </c>
    </row>
    <row r="34" spans="1:14" ht="18.75" customHeight="1" x14ac:dyDescent="0.3">
      <c r="A34" s="17" t="s">
        <v>65</v>
      </c>
      <c r="B34" s="21" t="s">
        <v>66</v>
      </c>
      <c r="C34" s="15">
        <f>SUM(C35:C36)</f>
        <v>429.63553308869405</v>
      </c>
      <c r="D34" s="15">
        <f>SUM(D35:D36)</f>
        <v>93.507705843735735</v>
      </c>
      <c r="E34" s="15">
        <f t="shared" si="0"/>
        <v>336.12782724495833</v>
      </c>
      <c r="F34" s="15">
        <f>SUM(F35:F36)</f>
        <v>510.3826368252216</v>
      </c>
      <c r="G34" s="15">
        <f>SUM(G35:G36)</f>
        <v>139.61409287237075</v>
      </c>
      <c r="H34" s="15">
        <f t="shared" si="1"/>
        <v>370.76854395285085</v>
      </c>
      <c r="I34" s="15">
        <f>SUM(I35:I36)</f>
        <v>640.2212711353194</v>
      </c>
      <c r="J34" s="15">
        <f>SUM(J35:J36)</f>
        <v>211.7895013916974</v>
      </c>
      <c r="K34" s="15">
        <f t="shared" si="2"/>
        <v>428.431769743622</v>
      </c>
      <c r="L34" s="15">
        <f>SUM(L35:L36)</f>
        <v>701.67032492223677</v>
      </c>
      <c r="M34" s="15">
        <f>SUM(M35:M36)</f>
        <v>268.97096290984189</v>
      </c>
      <c r="N34" s="15">
        <f t="shared" si="3"/>
        <v>432.69936201239489</v>
      </c>
    </row>
    <row r="35" spans="1:14" ht="18.75" customHeight="1" x14ac:dyDescent="0.25">
      <c r="A35" s="17" t="s">
        <v>67</v>
      </c>
      <c r="B35" s="27" t="s">
        <v>68</v>
      </c>
      <c r="C35" s="19">
        <v>429.63553308869405</v>
      </c>
      <c r="D35" s="19">
        <v>93.507705843735735</v>
      </c>
      <c r="E35" s="15">
        <f t="shared" si="0"/>
        <v>336.12782724495833</v>
      </c>
      <c r="F35" s="19">
        <v>510.3826368252216</v>
      </c>
      <c r="G35" s="19">
        <v>139.61409287237075</v>
      </c>
      <c r="H35" s="15">
        <f t="shared" si="1"/>
        <v>370.76854395285085</v>
      </c>
      <c r="I35" s="19">
        <v>640.2212711353194</v>
      </c>
      <c r="J35" s="19">
        <v>211.7895013916974</v>
      </c>
      <c r="K35" s="15">
        <f t="shared" si="2"/>
        <v>428.431769743622</v>
      </c>
      <c r="L35" s="19">
        <v>701.67032492223677</v>
      </c>
      <c r="M35" s="19">
        <v>268.97096290984189</v>
      </c>
      <c r="N35" s="15">
        <f t="shared" si="3"/>
        <v>432.69936201239489</v>
      </c>
    </row>
    <row r="36" spans="1:14" ht="18.75" customHeight="1" x14ac:dyDescent="0.25">
      <c r="A36" s="17" t="s">
        <v>69</v>
      </c>
      <c r="B36" s="27" t="s">
        <v>70</v>
      </c>
      <c r="C36" s="19">
        <v>0</v>
      </c>
      <c r="D36" s="19">
        <v>0</v>
      </c>
      <c r="E36" s="15">
        <f t="shared" si="0"/>
        <v>0</v>
      </c>
      <c r="F36" s="19">
        <v>0</v>
      </c>
      <c r="G36" s="19">
        <v>0</v>
      </c>
      <c r="H36" s="15">
        <f t="shared" si="1"/>
        <v>0</v>
      </c>
      <c r="I36" s="19">
        <v>0</v>
      </c>
      <c r="J36" s="19">
        <v>0</v>
      </c>
      <c r="K36" s="15">
        <f t="shared" si="2"/>
        <v>0</v>
      </c>
      <c r="L36" s="19">
        <v>0</v>
      </c>
      <c r="M36" s="19">
        <v>0</v>
      </c>
      <c r="N36" s="15">
        <f t="shared" si="3"/>
        <v>0</v>
      </c>
    </row>
    <row r="37" spans="1:14" ht="18.75" customHeight="1" x14ac:dyDescent="0.3">
      <c r="A37" s="17" t="s">
        <v>71</v>
      </c>
      <c r="B37" s="28" t="s">
        <v>72</v>
      </c>
      <c r="C37" s="15">
        <f>SUM(C38:C39)</f>
        <v>267.16446691130596</v>
      </c>
      <c r="D37" s="15">
        <f>SUM(D38:D39)</f>
        <v>375.20965178880726</v>
      </c>
      <c r="E37" s="15">
        <f t="shared" si="0"/>
        <v>-108.0451848775013</v>
      </c>
      <c r="F37" s="15">
        <f>SUM(F38:F39)</f>
        <v>385.31736317477839</v>
      </c>
      <c r="G37" s="15">
        <f>SUM(G38:G39)</f>
        <v>660.66251580857988</v>
      </c>
      <c r="H37" s="15">
        <f t="shared" si="1"/>
        <v>-275.34515263380149</v>
      </c>
      <c r="I37" s="15">
        <f>SUM(I38:I39)</f>
        <v>472.67872886468058</v>
      </c>
      <c r="J37" s="15">
        <f>SUM(J38:J39)</f>
        <v>1012.4233184648094</v>
      </c>
      <c r="K37" s="15">
        <f t="shared" si="2"/>
        <v>-539.74458960012885</v>
      </c>
      <c r="L37" s="15">
        <f>SUM(L38:L39)</f>
        <v>551.02967507776327</v>
      </c>
      <c r="M37" s="15">
        <f>SUM(M38:M39)</f>
        <v>1336.9913198137956</v>
      </c>
      <c r="N37" s="15">
        <f t="shared" si="3"/>
        <v>-785.96164473603233</v>
      </c>
    </row>
    <row r="38" spans="1:14" ht="18.75" customHeight="1" x14ac:dyDescent="0.25">
      <c r="A38" s="17" t="s">
        <v>73</v>
      </c>
      <c r="B38" s="27" t="s">
        <v>68</v>
      </c>
      <c r="C38" s="19">
        <v>77.96446691130599</v>
      </c>
      <c r="D38" s="19">
        <v>180.80965178880723</v>
      </c>
      <c r="E38" s="15">
        <f t="shared" si="0"/>
        <v>-102.84518487750124</v>
      </c>
      <c r="F38" s="19">
        <v>92.61736317477839</v>
      </c>
      <c r="G38" s="19">
        <v>269.96251580857989</v>
      </c>
      <c r="H38" s="15">
        <f t="shared" si="1"/>
        <v>-177.34515263380149</v>
      </c>
      <c r="I38" s="19">
        <v>116.17872886468055</v>
      </c>
      <c r="J38" s="19">
        <v>409.52331846480945</v>
      </c>
      <c r="K38" s="15">
        <f t="shared" si="2"/>
        <v>-293.34458960012887</v>
      </c>
      <c r="L38" s="19">
        <v>127.32967507776333</v>
      </c>
      <c r="M38" s="19">
        <v>520.09131981379574</v>
      </c>
      <c r="N38" s="15">
        <f t="shared" si="3"/>
        <v>-392.76164473603239</v>
      </c>
    </row>
    <row r="39" spans="1:14" ht="18.75" customHeight="1" x14ac:dyDescent="0.25">
      <c r="A39" s="17" t="s">
        <v>74</v>
      </c>
      <c r="B39" s="27" t="s">
        <v>70</v>
      </c>
      <c r="C39" s="19">
        <v>189.2</v>
      </c>
      <c r="D39" s="19">
        <v>194.4</v>
      </c>
      <c r="E39" s="15">
        <f t="shared" si="0"/>
        <v>-5.2000000000000171</v>
      </c>
      <c r="F39" s="19">
        <v>292.7</v>
      </c>
      <c r="G39" s="19">
        <v>390.7</v>
      </c>
      <c r="H39" s="15">
        <f t="shared" si="1"/>
        <v>-98</v>
      </c>
      <c r="I39" s="19">
        <v>356.5</v>
      </c>
      <c r="J39" s="19">
        <v>602.9</v>
      </c>
      <c r="K39" s="15">
        <f t="shared" si="2"/>
        <v>-246.39999999999998</v>
      </c>
      <c r="L39" s="19">
        <v>423.7</v>
      </c>
      <c r="M39" s="19">
        <v>816.9</v>
      </c>
      <c r="N39" s="15">
        <f t="shared" si="3"/>
        <v>-393.2</v>
      </c>
    </row>
    <row r="40" spans="1:14" ht="18.75" customHeight="1" x14ac:dyDescent="0.3">
      <c r="A40" s="13" t="s">
        <v>75</v>
      </c>
      <c r="B40" s="29" t="s">
        <v>76</v>
      </c>
      <c r="C40" s="15">
        <f>SUM(C41:C42)</f>
        <v>65.199999999999989</v>
      </c>
      <c r="D40" s="15">
        <f>SUM(D41:D42)</f>
        <v>9.9</v>
      </c>
      <c r="E40" s="15">
        <f t="shared" si="0"/>
        <v>55.29999999999999</v>
      </c>
      <c r="F40" s="15">
        <f>SUM(F41:F42)</f>
        <v>462.1</v>
      </c>
      <c r="G40" s="15">
        <f>SUM(G41:G42)</f>
        <v>15.799999999999999</v>
      </c>
      <c r="H40" s="15">
        <f t="shared" si="1"/>
        <v>446.3</v>
      </c>
      <c r="I40" s="15">
        <f>SUM(I41:I42)</f>
        <v>667.30000000000007</v>
      </c>
      <c r="J40" s="15">
        <f>SUM(J41:J42)</f>
        <v>22.5</v>
      </c>
      <c r="K40" s="15">
        <f t="shared" si="2"/>
        <v>644.80000000000007</v>
      </c>
      <c r="L40" s="15">
        <f>SUM(L41:L42)</f>
        <v>914.30000000000007</v>
      </c>
      <c r="M40" s="15">
        <f>SUM(M41:M42)</f>
        <v>28.9</v>
      </c>
      <c r="N40" s="15">
        <f t="shared" si="3"/>
        <v>885.40000000000009</v>
      </c>
    </row>
    <row r="41" spans="1:14" ht="18.75" customHeight="1" x14ac:dyDescent="0.3">
      <c r="A41" s="17" t="s">
        <v>77</v>
      </c>
      <c r="B41" s="21" t="s">
        <v>78</v>
      </c>
      <c r="C41" s="19">
        <v>0.1</v>
      </c>
      <c r="D41" s="19">
        <v>1.0999999999999996</v>
      </c>
      <c r="E41" s="15">
        <f t="shared" si="0"/>
        <v>-0.99999999999999967</v>
      </c>
      <c r="F41" s="19">
        <v>0.1</v>
      </c>
      <c r="G41" s="19">
        <v>1.6999999999999993</v>
      </c>
      <c r="H41" s="15">
        <f t="shared" si="1"/>
        <v>-1.5999999999999992</v>
      </c>
      <c r="I41" s="19">
        <v>0.1</v>
      </c>
      <c r="J41" s="19">
        <v>2.3000000000000007</v>
      </c>
      <c r="K41" s="15">
        <f t="shared" si="2"/>
        <v>-2.2000000000000006</v>
      </c>
      <c r="L41" s="19">
        <v>0.1</v>
      </c>
      <c r="M41" s="19">
        <v>3</v>
      </c>
      <c r="N41" s="15">
        <f t="shared" si="3"/>
        <v>-2.9</v>
      </c>
    </row>
    <row r="42" spans="1:14" ht="18.75" customHeight="1" x14ac:dyDescent="0.3">
      <c r="A42" s="17" t="s">
        <v>79</v>
      </c>
      <c r="B42" s="21" t="s">
        <v>80</v>
      </c>
      <c r="C42" s="19">
        <v>65.099999999999994</v>
      </c>
      <c r="D42" s="19">
        <v>8.8000000000000007</v>
      </c>
      <c r="E42" s="15">
        <f t="shared" si="0"/>
        <v>56.3</v>
      </c>
      <c r="F42" s="19">
        <v>462</v>
      </c>
      <c r="G42" s="19">
        <v>14.1</v>
      </c>
      <c r="H42" s="15">
        <f t="shared" si="1"/>
        <v>447.9</v>
      </c>
      <c r="I42" s="19">
        <v>667.2</v>
      </c>
      <c r="J42" s="19">
        <v>20.2</v>
      </c>
      <c r="K42" s="15">
        <f t="shared" si="2"/>
        <v>647</v>
      </c>
      <c r="L42" s="19">
        <v>914.2</v>
      </c>
      <c r="M42" s="19">
        <v>25.9</v>
      </c>
      <c r="N42" s="15">
        <f t="shared" si="3"/>
        <v>888.30000000000007</v>
      </c>
    </row>
    <row r="43" spans="1:14" ht="18.75" customHeight="1" x14ac:dyDescent="0.3">
      <c r="A43" s="17"/>
      <c r="B43" s="21"/>
      <c r="C43" s="12" t="s">
        <v>81</v>
      </c>
      <c r="D43" s="12" t="s">
        <v>82</v>
      </c>
      <c r="E43" s="12" t="s">
        <v>83</v>
      </c>
      <c r="F43" s="12" t="s">
        <v>81</v>
      </c>
      <c r="G43" s="12" t="s">
        <v>82</v>
      </c>
      <c r="H43" s="12" t="s">
        <v>83</v>
      </c>
      <c r="I43" s="12" t="s">
        <v>81</v>
      </c>
      <c r="J43" s="12" t="s">
        <v>82</v>
      </c>
      <c r="K43" s="12" t="s">
        <v>83</v>
      </c>
      <c r="L43" s="12" t="s">
        <v>81</v>
      </c>
      <c r="M43" s="12" t="s">
        <v>82</v>
      </c>
      <c r="N43" s="12" t="s">
        <v>83</v>
      </c>
    </row>
    <row r="44" spans="1:14" ht="18.75" customHeight="1" x14ac:dyDescent="0.3">
      <c r="A44" s="13" t="s">
        <v>84</v>
      </c>
      <c r="B44" s="30" t="s">
        <v>85</v>
      </c>
      <c r="C44" s="15">
        <f>+C45+C61+E72+C77+C91</f>
        <v>1520.5909999999999</v>
      </c>
      <c r="D44" s="15">
        <f>+D45+D61+D77</f>
        <v>2722.8389999999999</v>
      </c>
      <c r="E44" s="15">
        <f t="shared" ref="E44" si="4">+C44-D44</f>
        <v>-1202.248</v>
      </c>
      <c r="F44" s="15">
        <f>+F45+F61+H72+F77+F91</f>
        <v>1631.0079999999998</v>
      </c>
      <c r="G44" s="15">
        <f>+G45+G61+G77</f>
        <v>3892.0010000000002</v>
      </c>
      <c r="H44" s="15">
        <f t="shared" ref="H44:H91" si="5">+F44-G44</f>
        <v>-2260.9930000000004</v>
      </c>
      <c r="I44" s="15">
        <f>+I45+I61+K72+I77+I91</f>
        <v>2389.502</v>
      </c>
      <c r="J44" s="15">
        <f>+J45+J61+J77</f>
        <v>5085.7760000000007</v>
      </c>
      <c r="K44" s="15">
        <f t="shared" ref="K44:K91" si="6">+I44-J44</f>
        <v>-2696.2740000000008</v>
      </c>
      <c r="L44" s="15">
        <f>+L45+L61+N72+L77+L91</f>
        <v>2521.3340049487779</v>
      </c>
      <c r="M44" s="15">
        <f>+M45+M61+M77</f>
        <v>5923.6131317657446</v>
      </c>
      <c r="N44" s="15">
        <f t="shared" ref="N44:N91" si="7">+L44-M44</f>
        <v>-3402.2791268169667</v>
      </c>
    </row>
    <row r="45" spans="1:14" ht="18.75" customHeight="1" x14ac:dyDescent="0.25">
      <c r="A45" s="17" t="s">
        <v>86</v>
      </c>
      <c r="B45" s="18" t="s">
        <v>48</v>
      </c>
      <c r="C45" s="15">
        <f>+C46+C51+C56</f>
        <v>763.05400000000009</v>
      </c>
      <c r="D45" s="15">
        <f>+D46+D51+D56</f>
        <v>1396.1019999999999</v>
      </c>
      <c r="E45" s="15">
        <f t="shared" si="0"/>
        <v>-633.04799999999977</v>
      </c>
      <c r="F45" s="15">
        <f>+F46+F51+F56</f>
        <v>606.34399999999994</v>
      </c>
      <c r="G45" s="15">
        <f>+G46+G51+G56</f>
        <v>1293.9740000000002</v>
      </c>
      <c r="H45" s="15">
        <f t="shared" si="5"/>
        <v>-687.63000000000022</v>
      </c>
      <c r="I45" s="15">
        <f>+I46+I51+I56</f>
        <v>1406.5800000000002</v>
      </c>
      <c r="J45" s="15">
        <f>+J46+J51+J56</f>
        <v>2433.634</v>
      </c>
      <c r="K45" s="15">
        <f t="shared" si="6"/>
        <v>-1027.0539999999999</v>
      </c>
      <c r="L45" s="15">
        <f>+L46+L51+L56</f>
        <v>1962.259</v>
      </c>
      <c r="M45" s="15">
        <f>+M46+M51+M56</f>
        <v>3960.6899999999996</v>
      </c>
      <c r="N45" s="15">
        <f t="shared" si="7"/>
        <v>-1998.4309999999996</v>
      </c>
    </row>
    <row r="46" spans="1:14" ht="18.75" customHeight="1" x14ac:dyDescent="0.25">
      <c r="A46" s="17" t="s">
        <v>87</v>
      </c>
      <c r="B46" s="32" t="s">
        <v>88</v>
      </c>
      <c r="C46" s="15">
        <f>SUM(C47:C50)</f>
        <v>-0.12899999999999956</v>
      </c>
      <c r="D46" s="15">
        <f>SUM(D47:D50)</f>
        <v>91.312999999999988</v>
      </c>
      <c r="E46" s="15">
        <f t="shared" si="0"/>
        <v>-91.441999999999993</v>
      </c>
      <c r="F46" s="15">
        <f>SUM(F47:F50)</f>
        <v>-0.4009999999999998</v>
      </c>
      <c r="G46" s="15">
        <f>SUM(G47:G50)</f>
        <v>282.83999999999997</v>
      </c>
      <c r="H46" s="15">
        <f t="shared" si="5"/>
        <v>-283.24099999999999</v>
      </c>
      <c r="I46" s="15">
        <f>SUM(I47:I50)</f>
        <v>67.331999999999994</v>
      </c>
      <c r="J46" s="15">
        <f>SUM(J47:J50)</f>
        <v>622.35900000000004</v>
      </c>
      <c r="K46" s="15">
        <f t="shared" si="6"/>
        <v>-555.02700000000004</v>
      </c>
      <c r="L46" s="15">
        <f>SUM(L47:L50)</f>
        <v>77.592000000000013</v>
      </c>
      <c r="M46" s="15">
        <f>SUM(M47:M50)</f>
        <v>924.58600000000001</v>
      </c>
      <c r="N46" s="15">
        <f t="shared" si="7"/>
        <v>-846.99400000000003</v>
      </c>
    </row>
    <row r="47" spans="1:14" ht="18.75" customHeight="1" x14ac:dyDescent="0.25">
      <c r="A47" s="17" t="s">
        <v>89</v>
      </c>
      <c r="B47" s="27" t="s">
        <v>90</v>
      </c>
      <c r="C47" s="19">
        <v>0</v>
      </c>
      <c r="D47" s="19">
        <v>0</v>
      </c>
      <c r="E47" s="15">
        <f t="shared" si="0"/>
        <v>0</v>
      </c>
      <c r="F47" s="19">
        <v>0</v>
      </c>
      <c r="G47" s="19">
        <v>0</v>
      </c>
      <c r="H47" s="15">
        <f t="shared" si="5"/>
        <v>0</v>
      </c>
      <c r="I47" s="19">
        <v>0</v>
      </c>
      <c r="J47" s="19">
        <v>0</v>
      </c>
      <c r="K47" s="15">
        <f t="shared" si="6"/>
        <v>0</v>
      </c>
      <c r="L47" s="19">
        <v>0</v>
      </c>
      <c r="M47" s="19">
        <v>0</v>
      </c>
      <c r="N47" s="15">
        <f t="shared" si="7"/>
        <v>0</v>
      </c>
    </row>
    <row r="48" spans="1:14" ht="18.75" customHeight="1" x14ac:dyDescent="0.25">
      <c r="A48" s="17" t="s">
        <v>91</v>
      </c>
      <c r="B48" s="27" t="s">
        <v>92</v>
      </c>
      <c r="C48" s="19">
        <v>0</v>
      </c>
      <c r="D48" s="19">
        <v>-56.9</v>
      </c>
      <c r="E48" s="15">
        <f t="shared" si="0"/>
        <v>56.9</v>
      </c>
      <c r="F48" s="19">
        <v>0</v>
      </c>
      <c r="G48" s="19">
        <v>125.6</v>
      </c>
      <c r="H48" s="15">
        <f t="shared" si="5"/>
        <v>-125.6</v>
      </c>
      <c r="I48" s="19">
        <v>0</v>
      </c>
      <c r="J48" s="19">
        <v>224.72</v>
      </c>
      <c r="K48" s="15">
        <f t="shared" si="6"/>
        <v>-224.72</v>
      </c>
      <c r="L48" s="19">
        <v>-0.39200000000000002</v>
      </c>
      <c r="M48" s="19">
        <v>310.40499999999997</v>
      </c>
      <c r="N48" s="15">
        <f t="shared" si="7"/>
        <v>-310.79699999999997</v>
      </c>
    </row>
    <row r="49" spans="1:14" ht="18.75" customHeight="1" x14ac:dyDescent="0.25">
      <c r="A49" s="17" t="s">
        <v>93</v>
      </c>
      <c r="B49" s="27" t="s">
        <v>68</v>
      </c>
      <c r="C49" s="19">
        <v>0</v>
      </c>
      <c r="D49" s="19">
        <v>0</v>
      </c>
      <c r="E49" s="15">
        <f t="shared" si="0"/>
        <v>0</v>
      </c>
      <c r="F49" s="19">
        <v>0</v>
      </c>
      <c r="G49" s="19">
        <v>0</v>
      </c>
      <c r="H49" s="15">
        <f t="shared" si="5"/>
        <v>0</v>
      </c>
      <c r="I49" s="19">
        <v>0</v>
      </c>
      <c r="J49" s="19">
        <v>0</v>
      </c>
      <c r="K49" s="15">
        <f t="shared" si="6"/>
        <v>0</v>
      </c>
      <c r="L49" s="19">
        <v>0</v>
      </c>
      <c r="M49" s="19">
        <v>0</v>
      </c>
      <c r="N49" s="15">
        <f t="shared" si="7"/>
        <v>0</v>
      </c>
    </row>
    <row r="50" spans="1:14" ht="18.75" customHeight="1" x14ac:dyDescent="0.25">
      <c r="A50" s="17" t="s">
        <v>94</v>
      </c>
      <c r="B50" s="27" t="s">
        <v>70</v>
      </c>
      <c r="C50" s="19">
        <v>-0.12899999999999956</v>
      </c>
      <c r="D50" s="19">
        <v>148.21299999999999</v>
      </c>
      <c r="E50" s="15">
        <f t="shared" si="0"/>
        <v>-148.34199999999998</v>
      </c>
      <c r="F50" s="19">
        <v>-0.4009999999999998</v>
      </c>
      <c r="G50" s="19">
        <v>157.23999999999998</v>
      </c>
      <c r="H50" s="15">
        <f t="shared" si="5"/>
        <v>-157.64099999999999</v>
      </c>
      <c r="I50" s="19">
        <v>67.331999999999994</v>
      </c>
      <c r="J50" s="19">
        <v>397.63900000000001</v>
      </c>
      <c r="K50" s="15">
        <f t="shared" si="6"/>
        <v>-330.30700000000002</v>
      </c>
      <c r="L50" s="19">
        <v>77.984000000000009</v>
      </c>
      <c r="M50" s="19">
        <v>614.18100000000004</v>
      </c>
      <c r="N50" s="15">
        <f t="shared" si="7"/>
        <v>-536.197</v>
      </c>
    </row>
    <row r="51" spans="1:14" ht="18.75" customHeight="1" x14ac:dyDescent="0.25">
      <c r="A51" s="17" t="s">
        <v>95</v>
      </c>
      <c r="B51" s="32" t="s">
        <v>96</v>
      </c>
      <c r="C51" s="15">
        <f>SUM(C52:C55)</f>
        <v>-201.12299999999999</v>
      </c>
      <c r="D51" s="15">
        <f>SUM(D52:D55)</f>
        <v>965.08600000000001</v>
      </c>
      <c r="E51" s="15">
        <f t="shared" si="0"/>
        <v>-1166.2090000000001</v>
      </c>
      <c r="F51" s="15">
        <f>SUM(F52:F55)</f>
        <v>-163.59200000000001</v>
      </c>
      <c r="G51" s="15">
        <f>SUM(G52:G55)</f>
        <v>905.61</v>
      </c>
      <c r="H51" s="15">
        <f t="shared" si="5"/>
        <v>-1069.202</v>
      </c>
      <c r="I51" s="15">
        <f>SUM(I52:I55)</f>
        <v>-114.246</v>
      </c>
      <c r="J51" s="15">
        <f>SUM(J52:J55)</f>
        <v>1337.6559999999999</v>
      </c>
      <c r="K51" s="15">
        <f t="shared" si="6"/>
        <v>-1451.902</v>
      </c>
      <c r="L51" s="15">
        <f>SUM(L52:L55)</f>
        <v>-243.95399999999998</v>
      </c>
      <c r="M51" s="15">
        <f>SUM(M52:M55)</f>
        <v>1679.4799999999998</v>
      </c>
      <c r="N51" s="15">
        <f t="shared" si="7"/>
        <v>-1923.4339999999997</v>
      </c>
    </row>
    <row r="52" spans="1:14" ht="18.75" customHeight="1" x14ac:dyDescent="0.25">
      <c r="A52" s="17" t="s">
        <v>97</v>
      </c>
      <c r="B52" s="27" t="s">
        <v>90</v>
      </c>
      <c r="C52" s="19">
        <v>0</v>
      </c>
      <c r="D52" s="19">
        <v>0</v>
      </c>
      <c r="E52" s="15">
        <f t="shared" si="0"/>
        <v>0</v>
      </c>
      <c r="F52" s="19">
        <v>0</v>
      </c>
      <c r="G52" s="19">
        <v>0</v>
      </c>
      <c r="H52" s="15">
        <f t="shared" si="5"/>
        <v>0</v>
      </c>
      <c r="I52" s="19">
        <v>0</v>
      </c>
      <c r="J52" s="19">
        <v>0</v>
      </c>
      <c r="K52" s="15">
        <f t="shared" si="6"/>
        <v>0</v>
      </c>
      <c r="L52" s="19">
        <v>0</v>
      </c>
      <c r="M52" s="19">
        <v>0</v>
      </c>
      <c r="N52" s="15">
        <f t="shared" si="7"/>
        <v>0</v>
      </c>
    </row>
    <row r="53" spans="1:14" ht="18.75" customHeight="1" x14ac:dyDescent="0.25">
      <c r="A53" s="17" t="s">
        <v>98</v>
      </c>
      <c r="B53" s="27" t="s">
        <v>92</v>
      </c>
      <c r="C53" s="19">
        <v>1.7430000000000001</v>
      </c>
      <c r="D53" s="19">
        <v>156.654</v>
      </c>
      <c r="E53" s="15">
        <f t="shared" si="0"/>
        <v>-154.911</v>
      </c>
      <c r="F53" s="19">
        <v>3.2440000000000002</v>
      </c>
      <c r="G53" s="19">
        <v>128.04300000000001</v>
      </c>
      <c r="H53" s="15">
        <f t="shared" si="5"/>
        <v>-124.79900000000001</v>
      </c>
      <c r="I53" s="19">
        <v>4.9870000000000001</v>
      </c>
      <c r="J53" s="19">
        <v>262.69600000000003</v>
      </c>
      <c r="K53" s="15">
        <f t="shared" si="6"/>
        <v>-257.709</v>
      </c>
      <c r="L53" s="19">
        <v>5.9139999999999997</v>
      </c>
      <c r="M53" s="19">
        <v>382.56099999999998</v>
      </c>
      <c r="N53" s="15">
        <f t="shared" si="7"/>
        <v>-376.64699999999999</v>
      </c>
    </row>
    <row r="54" spans="1:14" ht="18.75" customHeight="1" x14ac:dyDescent="0.25">
      <c r="A54" s="17" t="s">
        <v>99</v>
      </c>
      <c r="B54" s="27" t="s">
        <v>68</v>
      </c>
      <c r="C54" s="19">
        <v>0</v>
      </c>
      <c r="D54" s="19">
        <v>0</v>
      </c>
      <c r="E54" s="15">
        <f t="shared" si="0"/>
        <v>0</v>
      </c>
      <c r="F54" s="19">
        <v>0</v>
      </c>
      <c r="G54" s="19">
        <v>0</v>
      </c>
      <c r="H54" s="15">
        <f t="shared" si="5"/>
        <v>0</v>
      </c>
      <c r="I54" s="19">
        <v>0</v>
      </c>
      <c r="J54" s="19">
        <v>0</v>
      </c>
      <c r="K54" s="15">
        <f t="shared" si="6"/>
        <v>0</v>
      </c>
      <c r="L54" s="19">
        <v>0</v>
      </c>
      <c r="M54" s="19">
        <v>0</v>
      </c>
      <c r="N54" s="15">
        <f t="shared" si="7"/>
        <v>0</v>
      </c>
    </row>
    <row r="55" spans="1:14" ht="18.75" customHeight="1" x14ac:dyDescent="0.25">
      <c r="A55" s="17" t="s">
        <v>100</v>
      </c>
      <c r="B55" s="27" t="s">
        <v>70</v>
      </c>
      <c r="C55" s="19">
        <v>-202.86599999999999</v>
      </c>
      <c r="D55" s="19">
        <v>808.43200000000002</v>
      </c>
      <c r="E55" s="15">
        <f t="shared" si="0"/>
        <v>-1011.298</v>
      </c>
      <c r="F55" s="19">
        <v>-166.83600000000001</v>
      </c>
      <c r="G55" s="19">
        <v>777.56700000000001</v>
      </c>
      <c r="H55" s="15">
        <f t="shared" si="5"/>
        <v>-944.40300000000002</v>
      </c>
      <c r="I55" s="19">
        <v>-119.23299999999999</v>
      </c>
      <c r="J55" s="19">
        <v>1074.96</v>
      </c>
      <c r="K55" s="15">
        <f t="shared" si="6"/>
        <v>-1194.193</v>
      </c>
      <c r="L55" s="19">
        <v>-249.86799999999997</v>
      </c>
      <c r="M55" s="19">
        <v>1296.9189999999999</v>
      </c>
      <c r="N55" s="15">
        <f t="shared" si="7"/>
        <v>-1546.7869999999998</v>
      </c>
    </row>
    <row r="56" spans="1:14" ht="18.75" customHeight="1" x14ac:dyDescent="0.25">
      <c r="A56" s="17" t="s">
        <v>101</v>
      </c>
      <c r="B56" s="32" t="s">
        <v>102</v>
      </c>
      <c r="C56" s="15">
        <f>SUM(C57:C60)</f>
        <v>964.30600000000004</v>
      </c>
      <c r="D56" s="15">
        <f>SUM(D57:D60)</f>
        <v>339.70299999999997</v>
      </c>
      <c r="E56" s="15">
        <f t="shared" si="0"/>
        <v>624.60300000000007</v>
      </c>
      <c r="F56" s="15">
        <f>SUM(F57:F60)</f>
        <v>770.33699999999999</v>
      </c>
      <c r="G56" s="15">
        <f>SUM(G57:G60)</f>
        <v>105.524</v>
      </c>
      <c r="H56" s="15">
        <f t="shared" si="5"/>
        <v>664.81299999999999</v>
      </c>
      <c r="I56" s="15">
        <f>SUM(I57:I60)</f>
        <v>1453.4940000000001</v>
      </c>
      <c r="J56" s="15">
        <f>SUM(J57:J60)</f>
        <v>473.61900000000003</v>
      </c>
      <c r="K56" s="15">
        <f t="shared" si="6"/>
        <v>979.87500000000011</v>
      </c>
      <c r="L56" s="15">
        <f>SUM(L57:L60)</f>
        <v>2128.6210000000001</v>
      </c>
      <c r="M56" s="15">
        <f>SUM(M57:M60)</f>
        <v>1356.624</v>
      </c>
      <c r="N56" s="15">
        <f t="shared" si="7"/>
        <v>771.99700000000007</v>
      </c>
    </row>
    <row r="57" spans="1:14" ht="18.75" customHeight="1" x14ac:dyDescent="0.25">
      <c r="A57" s="17" t="s">
        <v>103</v>
      </c>
      <c r="B57" s="27" t="s">
        <v>90</v>
      </c>
      <c r="C57" s="19">
        <v>0</v>
      </c>
      <c r="D57" s="19">
        <v>0</v>
      </c>
      <c r="E57" s="15">
        <f t="shared" si="0"/>
        <v>0</v>
      </c>
      <c r="F57" s="19">
        <v>0</v>
      </c>
      <c r="G57" s="19">
        <v>0</v>
      </c>
      <c r="H57" s="15">
        <f t="shared" si="5"/>
        <v>0</v>
      </c>
      <c r="I57" s="19">
        <v>0</v>
      </c>
      <c r="J57" s="19">
        <v>0</v>
      </c>
      <c r="K57" s="15">
        <f t="shared" si="6"/>
        <v>0</v>
      </c>
      <c r="L57" s="19">
        <v>0</v>
      </c>
      <c r="M57" s="19">
        <v>0</v>
      </c>
      <c r="N57" s="15">
        <f t="shared" si="7"/>
        <v>0</v>
      </c>
    </row>
    <row r="58" spans="1:14" ht="18.75" customHeight="1" x14ac:dyDescent="0.25">
      <c r="A58" s="17" t="s">
        <v>104</v>
      </c>
      <c r="B58" s="27" t="s">
        <v>92</v>
      </c>
      <c r="C58" s="19">
        <v>0</v>
      </c>
      <c r="D58" s="19">
        <v>0</v>
      </c>
      <c r="E58" s="15">
        <f t="shared" si="0"/>
        <v>0</v>
      </c>
      <c r="F58" s="19">
        <v>0</v>
      </c>
      <c r="G58" s="19">
        <v>0</v>
      </c>
      <c r="H58" s="15">
        <f t="shared" si="5"/>
        <v>0</v>
      </c>
      <c r="I58" s="19">
        <v>0</v>
      </c>
      <c r="J58" s="19">
        <v>0</v>
      </c>
      <c r="K58" s="15">
        <f t="shared" si="6"/>
        <v>0</v>
      </c>
      <c r="L58" s="19">
        <v>0</v>
      </c>
      <c r="M58" s="19">
        <v>0</v>
      </c>
      <c r="N58" s="15">
        <f t="shared" si="7"/>
        <v>0</v>
      </c>
    </row>
    <row r="59" spans="1:14" ht="18.75" customHeight="1" x14ac:dyDescent="0.25">
      <c r="A59" s="17" t="s">
        <v>105</v>
      </c>
      <c r="B59" s="27" t="s">
        <v>68</v>
      </c>
      <c r="C59" s="19">
        <v>0</v>
      </c>
      <c r="D59" s="19">
        <v>0</v>
      </c>
      <c r="E59" s="15">
        <f t="shared" si="0"/>
        <v>0</v>
      </c>
      <c r="F59" s="19">
        <v>0</v>
      </c>
      <c r="G59" s="19">
        <v>0</v>
      </c>
      <c r="H59" s="15">
        <f t="shared" si="5"/>
        <v>0</v>
      </c>
      <c r="I59" s="19">
        <v>0</v>
      </c>
      <c r="J59" s="19">
        <v>0</v>
      </c>
      <c r="K59" s="15">
        <f t="shared" si="6"/>
        <v>0</v>
      </c>
      <c r="L59" s="19">
        <v>0</v>
      </c>
      <c r="M59" s="19">
        <v>0</v>
      </c>
      <c r="N59" s="15">
        <f t="shared" si="7"/>
        <v>0</v>
      </c>
    </row>
    <row r="60" spans="1:14" ht="18.75" customHeight="1" x14ac:dyDescent="0.25">
      <c r="A60" s="17" t="s">
        <v>106</v>
      </c>
      <c r="B60" s="27" t="s">
        <v>70</v>
      </c>
      <c r="C60" s="19">
        <v>964.30600000000004</v>
      </c>
      <c r="D60" s="19">
        <v>339.70299999999997</v>
      </c>
      <c r="E60" s="15">
        <f t="shared" si="0"/>
        <v>624.60300000000007</v>
      </c>
      <c r="F60" s="19">
        <v>770.33699999999999</v>
      </c>
      <c r="G60" s="19">
        <v>105.524</v>
      </c>
      <c r="H60" s="15">
        <f t="shared" si="5"/>
        <v>664.81299999999999</v>
      </c>
      <c r="I60" s="19">
        <v>1453.4940000000001</v>
      </c>
      <c r="J60" s="19">
        <v>473.61900000000003</v>
      </c>
      <c r="K60" s="15">
        <f t="shared" si="6"/>
        <v>979.87500000000011</v>
      </c>
      <c r="L60" s="19">
        <v>2128.6210000000001</v>
      </c>
      <c r="M60" s="19">
        <v>1356.624</v>
      </c>
      <c r="N60" s="15">
        <f t="shared" si="7"/>
        <v>771.99700000000007</v>
      </c>
    </row>
    <row r="61" spans="1:14" ht="18.75" customHeight="1" x14ac:dyDescent="0.25">
      <c r="A61" s="17" t="s">
        <v>107</v>
      </c>
      <c r="B61" s="18" t="s">
        <v>56</v>
      </c>
      <c r="C61" s="15">
        <f>+C62+C67</f>
        <v>690</v>
      </c>
      <c r="D61" s="15">
        <f>+D62+D67</f>
        <v>831.2</v>
      </c>
      <c r="E61" s="15">
        <f t="shared" si="0"/>
        <v>-141.20000000000005</v>
      </c>
      <c r="F61" s="15">
        <f>+F62+F67</f>
        <v>1281.6000000000001</v>
      </c>
      <c r="G61" s="15">
        <f>+G62+G67</f>
        <v>1380.5</v>
      </c>
      <c r="H61" s="15">
        <f t="shared" si="5"/>
        <v>-98.899999999999864</v>
      </c>
      <c r="I61" s="15">
        <f>+I62+I67</f>
        <v>1171.5</v>
      </c>
      <c r="J61" s="15">
        <f>+J62+J67</f>
        <v>1376.4999999999998</v>
      </c>
      <c r="K61" s="15">
        <f t="shared" si="6"/>
        <v>-204.99999999999977</v>
      </c>
      <c r="L61" s="15">
        <f>+L62+L67</f>
        <v>1677.6420049487774</v>
      </c>
      <c r="M61" s="15">
        <f>+M62+M67</f>
        <v>1544.6861317657447</v>
      </c>
      <c r="N61" s="15">
        <f t="shared" si="7"/>
        <v>132.95587318303274</v>
      </c>
    </row>
    <row r="62" spans="1:14" ht="18.75" customHeight="1" x14ac:dyDescent="0.25">
      <c r="A62" s="17" t="s">
        <v>108</v>
      </c>
      <c r="B62" s="32" t="s">
        <v>58</v>
      </c>
      <c r="C62" s="15">
        <f>SUM(C63:C66)</f>
        <v>50.699999999999996</v>
      </c>
      <c r="D62" s="15">
        <f>SUM(D63:D66)</f>
        <v>-2.4</v>
      </c>
      <c r="E62" s="15">
        <f t="shared" si="0"/>
        <v>53.099999999999994</v>
      </c>
      <c r="F62" s="15">
        <f>SUM(F63:F66)</f>
        <v>72</v>
      </c>
      <c r="G62" s="15">
        <f>SUM(G63:G66)</f>
        <v>-11.4</v>
      </c>
      <c r="H62" s="15">
        <f t="shared" si="5"/>
        <v>83.4</v>
      </c>
      <c r="I62" s="15">
        <f>SUM(I63:I66)</f>
        <v>-103.2</v>
      </c>
      <c r="J62" s="15">
        <f>SUM(J63:J66)</f>
        <v>10.200000000000001</v>
      </c>
      <c r="K62" s="15">
        <f t="shared" si="6"/>
        <v>-113.4</v>
      </c>
      <c r="L62" s="15">
        <f>SUM(L63:L66)</f>
        <v>-132.20000000000002</v>
      </c>
      <c r="M62" s="15">
        <f>SUM(M63:M66)</f>
        <v>69.7</v>
      </c>
      <c r="N62" s="15">
        <f t="shared" si="7"/>
        <v>-201.90000000000003</v>
      </c>
    </row>
    <row r="63" spans="1:14" ht="18.75" customHeight="1" x14ac:dyDescent="0.25">
      <c r="A63" s="17" t="s">
        <v>109</v>
      </c>
      <c r="B63" s="27" t="s">
        <v>90</v>
      </c>
      <c r="C63" s="19">
        <v>0</v>
      </c>
      <c r="D63" s="19">
        <v>0</v>
      </c>
      <c r="E63" s="15">
        <f t="shared" si="0"/>
        <v>0</v>
      </c>
      <c r="F63" s="19">
        <v>0</v>
      </c>
      <c r="G63" s="19">
        <v>0</v>
      </c>
      <c r="H63" s="15">
        <f t="shared" si="5"/>
        <v>0</v>
      </c>
      <c r="I63" s="19">
        <v>0</v>
      </c>
      <c r="J63" s="19">
        <v>0</v>
      </c>
      <c r="K63" s="15">
        <f t="shared" si="6"/>
        <v>0</v>
      </c>
      <c r="L63" s="19">
        <v>0</v>
      </c>
      <c r="M63" s="19">
        <v>0</v>
      </c>
      <c r="N63" s="15">
        <f t="shared" si="7"/>
        <v>0</v>
      </c>
    </row>
    <row r="64" spans="1:14" ht="18.75" customHeight="1" x14ac:dyDescent="0.25">
      <c r="A64" s="17" t="s">
        <v>110</v>
      </c>
      <c r="B64" s="27" t="s">
        <v>92</v>
      </c>
      <c r="C64" s="19">
        <v>4.4000000000000004</v>
      </c>
      <c r="D64" s="19">
        <v>0</v>
      </c>
      <c r="E64" s="15">
        <f t="shared" si="0"/>
        <v>4.4000000000000004</v>
      </c>
      <c r="F64" s="19">
        <v>19.100000000000001</v>
      </c>
      <c r="G64" s="19">
        <v>0</v>
      </c>
      <c r="H64" s="15">
        <f t="shared" si="5"/>
        <v>19.100000000000001</v>
      </c>
      <c r="I64" s="19">
        <v>19.3</v>
      </c>
      <c r="J64" s="19">
        <v>0.3</v>
      </c>
      <c r="K64" s="15">
        <f t="shared" si="6"/>
        <v>19</v>
      </c>
      <c r="L64" s="19">
        <v>12.7</v>
      </c>
      <c r="M64" s="19">
        <v>7.7</v>
      </c>
      <c r="N64" s="15">
        <f t="shared" si="7"/>
        <v>4.9999999999999991</v>
      </c>
    </row>
    <row r="65" spans="1:14" ht="18.75" customHeight="1" x14ac:dyDescent="0.25">
      <c r="A65" s="17" t="s">
        <v>111</v>
      </c>
      <c r="B65" s="27" t="s">
        <v>68</v>
      </c>
      <c r="C65" s="19">
        <v>0</v>
      </c>
      <c r="D65" s="19">
        <v>0</v>
      </c>
      <c r="E65" s="15">
        <f t="shared" si="0"/>
        <v>0</v>
      </c>
      <c r="F65" s="19">
        <v>0</v>
      </c>
      <c r="G65" s="19">
        <v>0</v>
      </c>
      <c r="H65" s="15">
        <f t="shared" si="5"/>
        <v>0</v>
      </c>
      <c r="I65" s="19">
        <v>0</v>
      </c>
      <c r="J65" s="19">
        <v>0</v>
      </c>
      <c r="K65" s="15">
        <f t="shared" si="6"/>
        <v>0</v>
      </c>
      <c r="L65" s="19">
        <v>0</v>
      </c>
      <c r="M65" s="19">
        <v>0</v>
      </c>
      <c r="N65" s="15">
        <f t="shared" si="7"/>
        <v>0</v>
      </c>
    </row>
    <row r="66" spans="1:14" ht="18.75" customHeight="1" x14ac:dyDescent="0.25">
      <c r="A66" s="17" t="s">
        <v>112</v>
      </c>
      <c r="B66" s="27" t="s">
        <v>70</v>
      </c>
      <c r="C66" s="19">
        <v>46.3</v>
      </c>
      <c r="D66" s="19">
        <v>-2.4</v>
      </c>
      <c r="E66" s="15">
        <f t="shared" si="0"/>
        <v>48.699999999999996</v>
      </c>
      <c r="F66" s="19">
        <v>52.899999999999991</v>
      </c>
      <c r="G66" s="19">
        <v>-11.4</v>
      </c>
      <c r="H66" s="15">
        <f t="shared" si="5"/>
        <v>64.3</v>
      </c>
      <c r="I66" s="19">
        <v>-122.5</v>
      </c>
      <c r="J66" s="19">
        <v>9.9</v>
      </c>
      <c r="K66" s="15">
        <f t="shared" si="6"/>
        <v>-132.4</v>
      </c>
      <c r="L66" s="19">
        <v>-144.9</v>
      </c>
      <c r="M66" s="19">
        <v>62</v>
      </c>
      <c r="N66" s="15">
        <f t="shared" si="7"/>
        <v>-206.9</v>
      </c>
    </row>
    <row r="67" spans="1:14" ht="18.75" customHeight="1" x14ac:dyDescent="0.25">
      <c r="A67" s="17" t="s">
        <v>113</v>
      </c>
      <c r="B67" s="32" t="s">
        <v>60</v>
      </c>
      <c r="C67" s="15">
        <f>SUM(C68:C71)</f>
        <v>639.29999999999995</v>
      </c>
      <c r="D67" s="15">
        <f>SUM(D68:D71)</f>
        <v>833.6</v>
      </c>
      <c r="E67" s="15">
        <f t="shared" si="0"/>
        <v>-194.30000000000007</v>
      </c>
      <c r="F67" s="15">
        <f>SUM(F68:F71)</f>
        <v>1209.6000000000001</v>
      </c>
      <c r="G67" s="15">
        <f>SUM(G68:G71)</f>
        <v>1391.9</v>
      </c>
      <c r="H67" s="15">
        <f t="shared" si="5"/>
        <v>-182.29999999999995</v>
      </c>
      <c r="I67" s="15">
        <f>SUM(I68:I71)</f>
        <v>1274.7</v>
      </c>
      <c r="J67" s="15">
        <f>SUM(J68:J71)</f>
        <v>1366.2999999999997</v>
      </c>
      <c r="K67" s="15">
        <f t="shared" si="6"/>
        <v>-91.599999999999682</v>
      </c>
      <c r="L67" s="15">
        <f>SUM(L68:L71)</f>
        <v>1809.8420049487775</v>
      </c>
      <c r="M67" s="15">
        <f>SUM(M68:M71)</f>
        <v>1474.9861317657446</v>
      </c>
      <c r="N67" s="15">
        <f t="shared" si="7"/>
        <v>334.85587318303283</v>
      </c>
    </row>
    <row r="68" spans="1:14" ht="18.75" customHeight="1" x14ac:dyDescent="0.25">
      <c r="A68" s="17" t="s">
        <v>114</v>
      </c>
      <c r="B68" s="27" t="s">
        <v>90</v>
      </c>
      <c r="C68" s="19">
        <v>318.20000000000005</v>
      </c>
      <c r="D68" s="19">
        <v>0</v>
      </c>
      <c r="E68" s="15">
        <f t="shared" si="0"/>
        <v>318.20000000000005</v>
      </c>
      <c r="F68" s="19">
        <v>963</v>
      </c>
      <c r="G68" s="19">
        <v>0</v>
      </c>
      <c r="H68" s="15">
        <f t="shared" si="5"/>
        <v>963</v>
      </c>
      <c r="I68" s="19">
        <v>1049</v>
      </c>
      <c r="J68" s="19">
        <v>0</v>
      </c>
      <c r="K68" s="15">
        <f t="shared" si="6"/>
        <v>1049</v>
      </c>
      <c r="L68" s="19">
        <v>1763.9058023027385</v>
      </c>
      <c r="M68" s="19">
        <v>0</v>
      </c>
      <c r="N68" s="15">
        <f t="shared" si="7"/>
        <v>1763.9058023027385</v>
      </c>
    </row>
    <row r="69" spans="1:14" ht="18.75" customHeight="1" x14ac:dyDescent="0.25">
      <c r="A69" s="17" t="s">
        <v>115</v>
      </c>
      <c r="B69" s="27" t="s">
        <v>92</v>
      </c>
      <c r="C69" s="19">
        <v>252.29999999999998</v>
      </c>
      <c r="D69" s="19">
        <v>13.8</v>
      </c>
      <c r="E69" s="15">
        <f t="shared" si="0"/>
        <v>238.49999999999997</v>
      </c>
      <c r="F69" s="19">
        <v>114.89999999999999</v>
      </c>
      <c r="G69" s="19">
        <v>-6.7</v>
      </c>
      <c r="H69" s="15">
        <f t="shared" si="5"/>
        <v>121.6</v>
      </c>
      <c r="I69" s="19">
        <v>85.300000000000011</v>
      </c>
      <c r="J69" s="19">
        <v>40.1</v>
      </c>
      <c r="K69" s="15">
        <f t="shared" si="6"/>
        <v>45.20000000000001</v>
      </c>
      <c r="L69" s="19">
        <v>-189.00812461190844</v>
      </c>
      <c r="M69" s="19">
        <v>-43.431353610922528</v>
      </c>
      <c r="N69" s="15">
        <f t="shared" si="7"/>
        <v>-145.5767710009859</v>
      </c>
    </row>
    <row r="70" spans="1:14" ht="18.75" customHeight="1" x14ac:dyDescent="0.25">
      <c r="A70" s="17" t="s">
        <v>116</v>
      </c>
      <c r="B70" s="27" t="s">
        <v>68</v>
      </c>
      <c r="C70" s="19">
        <v>0</v>
      </c>
      <c r="D70" s="19">
        <v>825.1</v>
      </c>
      <c r="E70" s="15">
        <f t="shared" ref="E70:E91" si="8">+C70-D70</f>
        <v>-825.1</v>
      </c>
      <c r="F70" s="19">
        <v>0</v>
      </c>
      <c r="G70" s="19">
        <v>1402.2</v>
      </c>
      <c r="H70" s="15">
        <f t="shared" si="5"/>
        <v>-1402.2</v>
      </c>
      <c r="I70" s="19">
        <v>0</v>
      </c>
      <c r="J70" s="19">
        <v>1331.3999999999999</v>
      </c>
      <c r="K70" s="15">
        <f t="shared" si="6"/>
        <v>-1331.3999999999999</v>
      </c>
      <c r="L70" s="19">
        <v>0</v>
      </c>
      <c r="M70" s="19">
        <v>1503.5913418785287</v>
      </c>
      <c r="N70" s="15">
        <f t="shared" si="7"/>
        <v>-1503.5913418785287</v>
      </c>
    </row>
    <row r="71" spans="1:14" ht="18.75" customHeight="1" x14ac:dyDescent="0.25">
      <c r="A71" s="17" t="s">
        <v>117</v>
      </c>
      <c r="B71" s="27" t="s">
        <v>70</v>
      </c>
      <c r="C71" s="19">
        <v>68.799999999999983</v>
      </c>
      <c r="D71" s="19">
        <v>-5.3</v>
      </c>
      <c r="E71" s="15">
        <f t="shared" si="8"/>
        <v>74.09999999999998</v>
      </c>
      <c r="F71" s="19">
        <v>131.69999999999999</v>
      </c>
      <c r="G71" s="19">
        <v>-3.6</v>
      </c>
      <c r="H71" s="15">
        <f t="shared" si="5"/>
        <v>135.29999999999998</v>
      </c>
      <c r="I71" s="19">
        <v>140.40000000000003</v>
      </c>
      <c r="J71" s="19">
        <v>-5.2</v>
      </c>
      <c r="K71" s="15">
        <f t="shared" si="6"/>
        <v>145.60000000000002</v>
      </c>
      <c r="L71" s="19">
        <v>234.94432725794741</v>
      </c>
      <c r="M71" s="19">
        <v>14.826143498138396</v>
      </c>
      <c r="N71" s="15">
        <f t="shared" si="7"/>
        <v>220.118183759809</v>
      </c>
    </row>
    <row r="72" spans="1:14" ht="18.75" customHeight="1" x14ac:dyDescent="0.25">
      <c r="A72" s="17" t="s">
        <v>118</v>
      </c>
      <c r="B72" s="31" t="s">
        <v>119</v>
      </c>
      <c r="C72" s="33"/>
      <c r="D72" s="33"/>
      <c r="E72" s="15">
        <f>SUM(E73:E76)</f>
        <v>223.1</v>
      </c>
      <c r="F72" s="33"/>
      <c r="G72" s="33"/>
      <c r="H72" s="15">
        <f>SUM(H73:H76)</f>
        <v>425.20500000000004</v>
      </c>
      <c r="I72" s="33"/>
      <c r="J72" s="33"/>
      <c r="K72" s="15">
        <f>SUM(K73:K76)</f>
        <v>288.16499999999996</v>
      </c>
      <c r="L72" s="33"/>
      <c r="M72" s="33"/>
      <c r="N72" s="15">
        <f>SUM(N73:N76)</f>
        <v>343.26800000000003</v>
      </c>
    </row>
    <row r="73" spans="1:14" ht="18.75" customHeight="1" x14ac:dyDescent="0.25">
      <c r="A73" s="17" t="s">
        <v>120</v>
      </c>
      <c r="B73" s="27" t="s">
        <v>90</v>
      </c>
      <c r="C73" s="33"/>
      <c r="D73" s="33"/>
      <c r="E73" s="19">
        <v>172</v>
      </c>
      <c r="F73" s="33"/>
      <c r="G73" s="33"/>
      <c r="H73" s="19">
        <v>324.7</v>
      </c>
      <c r="I73" s="33"/>
      <c r="J73" s="33"/>
      <c r="K73" s="19">
        <v>324.59999999999997</v>
      </c>
      <c r="L73" s="33"/>
      <c r="M73" s="33"/>
      <c r="N73" s="19">
        <v>354.40000000000003</v>
      </c>
    </row>
    <row r="74" spans="1:14" ht="18.75" customHeight="1" x14ac:dyDescent="0.25">
      <c r="A74" s="17" t="s">
        <v>121</v>
      </c>
      <c r="B74" s="27" t="s">
        <v>92</v>
      </c>
      <c r="C74" s="33"/>
      <c r="D74" s="33"/>
      <c r="E74" s="19">
        <v>45.2</v>
      </c>
      <c r="F74" s="33"/>
      <c r="G74" s="33"/>
      <c r="H74" s="19">
        <v>65.900000000000006</v>
      </c>
      <c r="I74" s="33"/>
      <c r="J74" s="33"/>
      <c r="K74" s="19">
        <v>-34.1</v>
      </c>
      <c r="L74" s="33"/>
      <c r="M74" s="33"/>
      <c r="N74" s="19">
        <v>-26</v>
      </c>
    </row>
    <row r="75" spans="1:14" ht="18.75" customHeight="1" x14ac:dyDescent="0.25">
      <c r="A75" s="17" t="s">
        <v>122</v>
      </c>
      <c r="B75" s="27" t="s">
        <v>68</v>
      </c>
      <c r="C75" s="33"/>
      <c r="D75" s="33"/>
      <c r="E75" s="19">
        <v>0</v>
      </c>
      <c r="F75" s="33"/>
      <c r="G75" s="33"/>
      <c r="H75" s="19">
        <v>0</v>
      </c>
      <c r="I75" s="33"/>
      <c r="J75" s="33"/>
      <c r="K75" s="19">
        <v>0</v>
      </c>
      <c r="L75" s="33"/>
      <c r="M75" s="33"/>
      <c r="N75" s="19">
        <v>0</v>
      </c>
    </row>
    <row r="76" spans="1:14" ht="18.75" customHeight="1" x14ac:dyDescent="0.25">
      <c r="A76" s="17" t="s">
        <v>123</v>
      </c>
      <c r="B76" s="27" t="s">
        <v>70</v>
      </c>
      <c r="C76" s="33"/>
      <c r="D76" s="33"/>
      <c r="E76" s="19">
        <v>5.9</v>
      </c>
      <c r="F76" s="33"/>
      <c r="G76" s="33"/>
      <c r="H76" s="19">
        <v>34.605000000000004</v>
      </c>
      <c r="I76" s="33"/>
      <c r="J76" s="33"/>
      <c r="K76" s="19">
        <v>-2.335</v>
      </c>
      <c r="L76" s="33"/>
      <c r="M76" s="33"/>
      <c r="N76" s="19">
        <v>14.868000000000002</v>
      </c>
    </row>
    <row r="77" spans="1:14" ht="18.75" customHeight="1" x14ac:dyDescent="0.25">
      <c r="A77" s="17" t="s">
        <v>124</v>
      </c>
      <c r="B77" s="18" t="s">
        <v>62</v>
      </c>
      <c r="C77" s="15">
        <f>SUM(C79:C82)</f>
        <v>-193.06299999999999</v>
      </c>
      <c r="D77" s="15">
        <f>SUM(D79:D82)</f>
        <v>495.53700000000003</v>
      </c>
      <c r="E77" s="15">
        <f t="shared" si="8"/>
        <v>-688.6</v>
      </c>
      <c r="F77" s="15">
        <f>SUM(F79:F82)</f>
        <v>-723.44100000000003</v>
      </c>
      <c r="G77" s="15">
        <f>SUM(G79:G82)</f>
        <v>1217.5269999999998</v>
      </c>
      <c r="H77" s="15">
        <f t="shared" si="5"/>
        <v>-1940.9679999999998</v>
      </c>
      <c r="I77" s="15">
        <f>SUM(I79:I82)</f>
        <v>-526.24300000000005</v>
      </c>
      <c r="J77" s="15">
        <f>SUM(J79:J82)</f>
        <v>1275.6420000000007</v>
      </c>
      <c r="K77" s="15">
        <f t="shared" si="6"/>
        <v>-1801.8850000000007</v>
      </c>
      <c r="L77" s="15">
        <f>SUM(L79:L82)</f>
        <v>-1526.635</v>
      </c>
      <c r="M77" s="15">
        <f>SUM(M79:M82)</f>
        <v>418.23700000000008</v>
      </c>
      <c r="N77" s="15">
        <f t="shared" si="7"/>
        <v>-1944.8720000000001</v>
      </c>
    </row>
    <row r="78" spans="1:14" ht="18.75" customHeight="1" x14ac:dyDescent="0.3">
      <c r="A78" s="34"/>
      <c r="B78" s="35" t="s">
        <v>125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8.75" customHeight="1" x14ac:dyDescent="0.25">
      <c r="A79" s="17" t="s">
        <v>126</v>
      </c>
      <c r="B79" s="27" t="s">
        <v>90</v>
      </c>
      <c r="C79" s="19">
        <v>-510.9</v>
      </c>
      <c r="D79" s="19">
        <v>-725.09999999999991</v>
      </c>
      <c r="E79" s="15">
        <f t="shared" si="8"/>
        <v>214.19999999999993</v>
      </c>
      <c r="F79" s="19">
        <v>-494.1</v>
      </c>
      <c r="G79" s="19">
        <v>-191.20000000000005</v>
      </c>
      <c r="H79" s="15">
        <f t="shared" si="5"/>
        <v>-302.89999999999998</v>
      </c>
      <c r="I79" s="19">
        <v>-468.90000000000003</v>
      </c>
      <c r="J79" s="19">
        <v>-834.09999999999945</v>
      </c>
      <c r="K79" s="15">
        <f t="shared" si="6"/>
        <v>365.19999999999942</v>
      </c>
      <c r="L79" s="19">
        <v>-739.80000000000007</v>
      </c>
      <c r="M79" s="19">
        <v>281.90000000000009</v>
      </c>
      <c r="N79" s="15">
        <f t="shared" si="7"/>
        <v>-1021.7000000000002</v>
      </c>
    </row>
    <row r="80" spans="1:14" ht="18.75" customHeight="1" x14ac:dyDescent="0.25">
      <c r="A80" s="17" t="s">
        <v>127</v>
      </c>
      <c r="B80" s="27" t="s">
        <v>92</v>
      </c>
      <c r="C80" s="19">
        <v>139</v>
      </c>
      <c r="D80" s="19">
        <v>362.79999999999995</v>
      </c>
      <c r="E80" s="15">
        <f t="shared" si="8"/>
        <v>-223.79999999999995</v>
      </c>
      <c r="F80" s="19">
        <v>179.89999999999998</v>
      </c>
      <c r="G80" s="19">
        <v>580.69999999999993</v>
      </c>
      <c r="H80" s="15">
        <f t="shared" si="5"/>
        <v>-400.79999999999995</v>
      </c>
      <c r="I80" s="19">
        <v>149.90000000000003</v>
      </c>
      <c r="J80" s="19">
        <v>1084.7</v>
      </c>
      <c r="K80" s="15">
        <f t="shared" si="6"/>
        <v>-934.8</v>
      </c>
      <c r="L80" s="19">
        <v>-296.59999999999997</v>
      </c>
      <c r="M80" s="19">
        <v>-551.30000000000007</v>
      </c>
      <c r="N80" s="15">
        <f t="shared" si="7"/>
        <v>254.7000000000001</v>
      </c>
    </row>
    <row r="81" spans="1:14" ht="18.75" customHeight="1" x14ac:dyDescent="0.25">
      <c r="A81" s="17" t="s">
        <v>128</v>
      </c>
      <c r="B81" s="27" t="s">
        <v>68</v>
      </c>
      <c r="C81" s="19">
        <v>0</v>
      </c>
      <c r="D81" s="19">
        <v>248.85100000000003</v>
      </c>
      <c r="E81" s="15">
        <f t="shared" si="8"/>
        <v>-248.85100000000003</v>
      </c>
      <c r="F81" s="19">
        <v>0</v>
      </c>
      <c r="G81" s="19">
        <v>234.26099999999997</v>
      </c>
      <c r="H81" s="15">
        <f t="shared" si="5"/>
        <v>-234.26099999999997</v>
      </c>
      <c r="I81" s="19">
        <v>150</v>
      </c>
      <c r="J81" s="19">
        <v>183.10399999999998</v>
      </c>
      <c r="K81" s="15">
        <f t="shared" si="6"/>
        <v>-33.103999999999985</v>
      </c>
      <c r="L81" s="19">
        <v>130.6</v>
      </c>
      <c r="M81" s="19">
        <v>473.88600000000002</v>
      </c>
      <c r="N81" s="15">
        <f t="shared" si="7"/>
        <v>-343.28600000000006</v>
      </c>
    </row>
    <row r="82" spans="1:14" ht="18.75" customHeight="1" x14ac:dyDescent="0.25">
      <c r="A82" s="17" t="s">
        <v>129</v>
      </c>
      <c r="B82" s="27" t="s">
        <v>70</v>
      </c>
      <c r="C82" s="19">
        <v>178.83699999999999</v>
      </c>
      <c r="D82" s="19">
        <v>608.98599999999999</v>
      </c>
      <c r="E82" s="15">
        <f t="shared" si="8"/>
        <v>-430.149</v>
      </c>
      <c r="F82" s="19">
        <v>-409.24099999999999</v>
      </c>
      <c r="G82" s="19">
        <v>593.76599999999996</v>
      </c>
      <c r="H82" s="15">
        <f t="shared" si="5"/>
        <v>-1003.0069999999999</v>
      </c>
      <c r="I82" s="19">
        <v>-357.24300000000005</v>
      </c>
      <c r="J82" s="19">
        <v>841.9380000000001</v>
      </c>
      <c r="K82" s="15">
        <f t="shared" si="6"/>
        <v>-1199.181</v>
      </c>
      <c r="L82" s="19">
        <v>-620.83499999999992</v>
      </c>
      <c r="M82" s="19">
        <v>213.751</v>
      </c>
      <c r="N82" s="15">
        <f t="shared" si="7"/>
        <v>-834.5859999999999</v>
      </c>
    </row>
    <row r="83" spans="1:14" ht="18.75" customHeight="1" x14ac:dyDescent="0.3">
      <c r="A83" s="34"/>
      <c r="B83" s="35" t="s">
        <v>130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8.75" customHeight="1" x14ac:dyDescent="0.25">
      <c r="A84" s="17" t="s">
        <v>131</v>
      </c>
      <c r="B84" s="27" t="s">
        <v>132</v>
      </c>
      <c r="C84" s="19">
        <v>0</v>
      </c>
      <c r="D84" s="19">
        <v>0</v>
      </c>
      <c r="E84" s="15">
        <f t="shared" ref="E84:E89" si="9">+C84-D84</f>
        <v>0</v>
      </c>
      <c r="F84" s="19">
        <v>0</v>
      </c>
      <c r="G84" s="19">
        <v>0</v>
      </c>
      <c r="H84" s="15">
        <f t="shared" si="5"/>
        <v>0</v>
      </c>
      <c r="I84" s="19">
        <v>0</v>
      </c>
      <c r="J84" s="19">
        <v>0</v>
      </c>
      <c r="K84" s="15">
        <f t="shared" si="6"/>
        <v>0</v>
      </c>
      <c r="L84" s="19">
        <v>0</v>
      </c>
      <c r="M84" s="19">
        <v>0</v>
      </c>
      <c r="N84" s="15">
        <f t="shared" si="7"/>
        <v>0</v>
      </c>
    </row>
    <row r="85" spans="1:14" ht="18.75" customHeight="1" x14ac:dyDescent="0.25">
      <c r="A85" s="17" t="s">
        <v>133</v>
      </c>
      <c r="B85" s="27" t="s">
        <v>134</v>
      </c>
      <c r="C85" s="19">
        <v>-583.06900000000007</v>
      </c>
      <c r="D85" s="19">
        <v>-1568.7269999999999</v>
      </c>
      <c r="E85" s="15">
        <f t="shared" si="9"/>
        <v>985.65799999999979</v>
      </c>
      <c r="F85" s="19">
        <v>-810.81700000000012</v>
      </c>
      <c r="G85" s="19">
        <v>1073.54</v>
      </c>
      <c r="H85" s="15">
        <f t="shared" si="5"/>
        <v>-1884.357</v>
      </c>
      <c r="I85" s="19">
        <v>-1048.616</v>
      </c>
      <c r="J85" s="19">
        <v>-1746.6529999999996</v>
      </c>
      <c r="K85" s="15">
        <f t="shared" si="6"/>
        <v>698.03699999999958</v>
      </c>
      <c r="L85" s="19">
        <v>-1793.7919999999999</v>
      </c>
      <c r="M85" s="19">
        <v>-843.81399999999985</v>
      </c>
      <c r="N85" s="15">
        <f t="shared" si="7"/>
        <v>-949.97800000000007</v>
      </c>
    </row>
    <row r="86" spans="1:14" ht="18.75" customHeight="1" x14ac:dyDescent="0.25">
      <c r="A86" s="17" t="s">
        <v>135</v>
      </c>
      <c r="B86" s="27" t="s">
        <v>136</v>
      </c>
      <c r="C86" s="19">
        <v>85.070999999999984</v>
      </c>
      <c r="D86" s="19">
        <v>1444.702</v>
      </c>
      <c r="E86" s="15">
        <f t="shared" si="9"/>
        <v>-1359.6310000000001</v>
      </c>
      <c r="F86" s="19">
        <v>-75.070999999999998</v>
      </c>
      <c r="G86" s="19">
        <v>-228.51800000000003</v>
      </c>
      <c r="H86" s="15">
        <f t="shared" si="5"/>
        <v>153.44700000000003</v>
      </c>
      <c r="I86" s="19">
        <v>371.65800000000002</v>
      </c>
      <c r="J86" s="19">
        <v>2669.8139999999999</v>
      </c>
      <c r="K86" s="15">
        <f t="shared" si="6"/>
        <v>-2298.1559999999999</v>
      </c>
      <c r="L86" s="19">
        <v>520.13599999999997</v>
      </c>
      <c r="M86" s="19">
        <v>1369.5259999999996</v>
      </c>
      <c r="N86" s="15">
        <f t="shared" si="7"/>
        <v>-849.38999999999965</v>
      </c>
    </row>
    <row r="87" spans="1:14" ht="18.75" customHeight="1" x14ac:dyDescent="0.25">
      <c r="A87" s="17" t="s">
        <v>137</v>
      </c>
      <c r="B87" s="27" t="s">
        <v>138</v>
      </c>
      <c r="C87" s="19">
        <v>27.01</v>
      </c>
      <c r="D87" s="19">
        <v>43.3</v>
      </c>
      <c r="E87" s="15">
        <f t="shared" si="9"/>
        <v>-16.289999999999996</v>
      </c>
      <c r="F87" s="19">
        <v>-32.299999999999997</v>
      </c>
      <c r="G87" s="19">
        <v>-15.3</v>
      </c>
      <c r="H87" s="15">
        <f t="shared" si="5"/>
        <v>-16.999999999999996</v>
      </c>
      <c r="I87" s="19">
        <v>-3.3999999999999986</v>
      </c>
      <c r="J87" s="19">
        <v>9.1</v>
      </c>
      <c r="K87" s="15">
        <f t="shared" si="6"/>
        <v>-12.499999999999998</v>
      </c>
      <c r="L87" s="19">
        <v>-32.9</v>
      </c>
      <c r="M87" s="19">
        <v>-14.7</v>
      </c>
      <c r="N87" s="15">
        <f t="shared" si="7"/>
        <v>-18.2</v>
      </c>
    </row>
    <row r="88" spans="1:14" ht="18.75" customHeight="1" x14ac:dyDescent="0.25">
      <c r="A88" s="17" t="s">
        <v>139</v>
      </c>
      <c r="B88" s="27" t="s">
        <v>140</v>
      </c>
      <c r="C88" s="19">
        <v>322.42500000000001</v>
      </c>
      <c r="D88" s="19">
        <v>464.36199999999997</v>
      </c>
      <c r="E88" s="15">
        <f t="shared" si="9"/>
        <v>-141.93699999999995</v>
      </c>
      <c r="F88" s="19">
        <v>247.64699999999996</v>
      </c>
      <c r="G88" s="19">
        <v>329.60499999999996</v>
      </c>
      <c r="H88" s="15">
        <f t="shared" si="5"/>
        <v>-81.957999999999998</v>
      </c>
      <c r="I88" s="19">
        <v>192.01499999999999</v>
      </c>
      <c r="J88" s="19">
        <v>255.18100000000001</v>
      </c>
      <c r="K88" s="15">
        <f t="shared" si="6"/>
        <v>-63.166000000000025</v>
      </c>
      <c r="L88" s="19">
        <v>-124.27900000000002</v>
      </c>
      <c r="M88" s="19">
        <v>-119.97499999999999</v>
      </c>
      <c r="N88" s="15">
        <f t="shared" si="7"/>
        <v>-4.3040000000000305</v>
      </c>
    </row>
    <row r="89" spans="1:14" ht="18.75" customHeight="1" x14ac:dyDescent="0.25">
      <c r="A89" s="17" t="s">
        <v>141</v>
      </c>
      <c r="B89" s="27" t="s">
        <v>142</v>
      </c>
      <c r="C89" s="19">
        <v>-44.5</v>
      </c>
      <c r="D89" s="19">
        <v>111.9</v>
      </c>
      <c r="E89" s="15">
        <f t="shared" si="9"/>
        <v>-156.4</v>
      </c>
      <c r="F89" s="19">
        <v>-52.900000000000006</v>
      </c>
      <c r="G89" s="19">
        <v>58.2</v>
      </c>
      <c r="H89" s="15">
        <f t="shared" si="5"/>
        <v>-111.10000000000001</v>
      </c>
      <c r="I89" s="19">
        <v>-37.900000000000006</v>
      </c>
      <c r="J89" s="19">
        <v>88.2</v>
      </c>
      <c r="K89" s="15">
        <f t="shared" si="6"/>
        <v>-126.10000000000001</v>
      </c>
      <c r="L89" s="19">
        <v>-95.8</v>
      </c>
      <c r="M89" s="19">
        <v>27.199999999999996</v>
      </c>
      <c r="N89" s="15">
        <f t="shared" si="7"/>
        <v>-123</v>
      </c>
    </row>
    <row r="90" spans="1:14" ht="18.75" customHeight="1" x14ac:dyDescent="0.25">
      <c r="A90" s="17" t="s">
        <v>143</v>
      </c>
      <c r="B90" s="27" t="s">
        <v>144</v>
      </c>
      <c r="C90" s="33"/>
      <c r="D90" s="19">
        <v>0</v>
      </c>
      <c r="E90" s="15">
        <f t="shared" si="8"/>
        <v>0</v>
      </c>
      <c r="F90" s="33"/>
      <c r="G90" s="19">
        <v>0</v>
      </c>
      <c r="H90" s="15">
        <f t="shared" si="5"/>
        <v>0</v>
      </c>
      <c r="I90" s="33"/>
      <c r="J90" s="19">
        <v>0</v>
      </c>
      <c r="K90" s="15">
        <f t="shared" si="6"/>
        <v>0</v>
      </c>
      <c r="L90" s="33"/>
      <c r="M90" s="19">
        <v>0</v>
      </c>
      <c r="N90" s="15">
        <f t="shared" si="7"/>
        <v>0</v>
      </c>
    </row>
    <row r="91" spans="1:14" ht="18.75" customHeight="1" x14ac:dyDescent="0.25">
      <c r="A91" s="17" t="s">
        <v>145</v>
      </c>
      <c r="B91" s="18" t="s">
        <v>64</v>
      </c>
      <c r="C91" s="19">
        <v>37.5</v>
      </c>
      <c r="D91" s="33"/>
      <c r="E91" s="15">
        <f t="shared" si="8"/>
        <v>37.5</v>
      </c>
      <c r="F91" s="19">
        <v>41.3</v>
      </c>
      <c r="G91" s="33"/>
      <c r="H91" s="15">
        <f t="shared" si="5"/>
        <v>41.3</v>
      </c>
      <c r="I91" s="19">
        <v>49.5</v>
      </c>
      <c r="J91" s="33"/>
      <c r="K91" s="15">
        <f t="shared" si="6"/>
        <v>49.5</v>
      </c>
      <c r="L91" s="19">
        <v>64.8</v>
      </c>
      <c r="M91" s="33"/>
      <c r="N91" s="15">
        <f t="shared" si="7"/>
        <v>64.8</v>
      </c>
    </row>
    <row r="92" spans="1:14" ht="18.75" customHeight="1" x14ac:dyDescent="0.25">
      <c r="A92" s="13" t="s">
        <v>146</v>
      </c>
      <c r="B92" s="36" t="s">
        <v>147</v>
      </c>
      <c r="C92" s="33"/>
      <c r="D92" s="33"/>
      <c r="E92" s="15">
        <f>+E44-E6-E40</f>
        <v>-855.74402560349449</v>
      </c>
      <c r="F92" s="33"/>
      <c r="G92" s="33"/>
      <c r="H92" s="15">
        <f>+H44-H6-H40</f>
        <v>-1026.4328611532135</v>
      </c>
      <c r="I92" s="33"/>
      <c r="J92" s="33"/>
      <c r="K92" s="15">
        <f>+K44-K6-K40</f>
        <v>-557.94839867248118</v>
      </c>
      <c r="L92" s="33"/>
      <c r="M92" s="33"/>
      <c r="N92" s="15">
        <f>+N44-N6-N40</f>
        <v>-790.68843798466469</v>
      </c>
    </row>
    <row r="93" spans="1:14" s="37" customFormat="1" ht="18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7" customFormat="1" ht="18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7" customFormat="1" ht="18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7" customFormat="1" ht="18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7" customFormat="1" ht="18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7" customFormat="1" ht="18.7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37" customFormat="1" ht="18.7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37" customFormat="1" ht="18.7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37" customFormat="1" ht="18.7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37" customFormat="1" ht="18.7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37" customFormat="1" ht="18.7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37" customFormat="1" ht="18.7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37" customFormat="1" ht="18.7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37" customFormat="1" ht="18.7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s="37" customFormat="1" ht="18.7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s="37" customFormat="1" ht="18.7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s="37" customFormat="1" ht="18.7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s="37" customFormat="1" ht="18.7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s="37" customFormat="1" ht="18.7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s="37" customFormat="1" ht="18.7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37" customFormat="1" ht="18.7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s="37" customFormat="1" ht="18.7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s="37" customFormat="1" ht="18.7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s="37" customFormat="1" ht="18.7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s="37" customFormat="1" ht="18.7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s="37" customFormat="1" ht="18.7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s="37" customFormat="1" ht="18.7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7" customFormat="1" ht="18.7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37" customFormat="1" ht="18.7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37" customFormat="1" ht="18.7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37" customFormat="1" ht="18.7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37" customFormat="1" ht="18.7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37" customFormat="1" ht="18.7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37" customFormat="1" ht="18.7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37" customFormat="1" ht="18.7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37" customFormat="1" ht="18.7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7" customFormat="1" ht="18.7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7" customFormat="1" ht="18.7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7" customFormat="1" ht="18.7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7" customFormat="1" ht="18.7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7" customFormat="1" ht="18.7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7" customFormat="1" ht="18.7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7" customFormat="1" ht="18.7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7" customFormat="1" ht="18.7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7" customFormat="1" ht="18.7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7" customFormat="1" ht="18.7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7" customFormat="1" ht="18.7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37" customFormat="1" ht="18.7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37" customFormat="1" ht="18.7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37" customFormat="1" ht="18.7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37" customFormat="1" ht="18.7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37" customFormat="1" ht="18.7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37" customFormat="1" ht="18.7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37" customFormat="1" ht="18.7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37" customFormat="1" ht="18.7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7" customFormat="1" ht="18.7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37" customFormat="1" ht="18.7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85" priority="121" stopIfTrue="1"/>
    <cfRule type="duplicateValues" dxfId="84" priority="122" stopIfTrue="1"/>
  </conditionalFormatting>
  <conditionalFormatting sqref="D5">
    <cfRule type="duplicateValues" dxfId="83" priority="119" stopIfTrue="1"/>
    <cfRule type="duplicateValues" dxfId="82" priority="120" stopIfTrue="1"/>
  </conditionalFormatting>
  <conditionalFormatting sqref="F5">
    <cfRule type="duplicateValues" dxfId="81" priority="117" stopIfTrue="1"/>
    <cfRule type="duplicateValues" dxfId="80" priority="118" stopIfTrue="1"/>
  </conditionalFormatting>
  <conditionalFormatting sqref="G5:H5">
    <cfRule type="duplicateValues" dxfId="79" priority="115" stopIfTrue="1"/>
    <cfRule type="duplicateValues" dxfId="78" priority="116" stopIfTrue="1"/>
  </conditionalFormatting>
  <conditionalFormatting sqref="I5">
    <cfRule type="duplicateValues" dxfId="77" priority="113" stopIfTrue="1"/>
    <cfRule type="duplicateValues" dxfId="76" priority="114" stopIfTrue="1"/>
  </conditionalFormatting>
  <conditionalFormatting sqref="J5:K5">
    <cfRule type="duplicateValues" dxfId="75" priority="111" stopIfTrue="1"/>
    <cfRule type="duplicateValues" dxfId="74" priority="112" stopIfTrue="1"/>
  </conditionalFormatting>
  <conditionalFormatting sqref="L5">
    <cfRule type="duplicateValues" dxfId="73" priority="109" stopIfTrue="1"/>
    <cfRule type="duplicateValues" dxfId="72" priority="110" stopIfTrue="1"/>
  </conditionalFormatting>
  <conditionalFormatting sqref="M5">
    <cfRule type="duplicateValues" dxfId="71" priority="107" stopIfTrue="1"/>
    <cfRule type="duplicateValues" dxfId="70" priority="108" stopIfTrue="1"/>
  </conditionalFormatting>
  <conditionalFormatting sqref="E5">
    <cfRule type="duplicateValues" dxfId="69" priority="105" stopIfTrue="1"/>
    <cfRule type="duplicateValues" dxfId="68" priority="106" stopIfTrue="1"/>
  </conditionalFormatting>
  <conditionalFormatting sqref="H5">
    <cfRule type="duplicateValues" dxfId="67" priority="103" stopIfTrue="1"/>
    <cfRule type="duplicateValues" dxfId="66" priority="104" stopIfTrue="1"/>
  </conditionalFormatting>
  <conditionalFormatting sqref="K5">
    <cfRule type="duplicateValues" dxfId="65" priority="101" stopIfTrue="1"/>
    <cfRule type="duplicateValues" dxfId="64" priority="102" stopIfTrue="1"/>
  </conditionalFormatting>
  <conditionalFormatting sqref="N5">
    <cfRule type="duplicateValues" dxfId="63" priority="99" stopIfTrue="1"/>
    <cfRule type="duplicateValues" dxfId="62" priority="100" stopIfTrue="1"/>
  </conditionalFormatting>
  <conditionalFormatting sqref="G5">
    <cfRule type="duplicateValues" dxfId="61" priority="97" stopIfTrue="1"/>
    <cfRule type="duplicateValues" dxfId="60" priority="98" stopIfTrue="1"/>
  </conditionalFormatting>
  <conditionalFormatting sqref="J5">
    <cfRule type="duplicateValues" dxfId="59" priority="95" stopIfTrue="1"/>
    <cfRule type="duplicateValues" dxfId="58" priority="96" stopIfTrue="1"/>
  </conditionalFormatting>
  <conditionalFormatting sqref="C43">
    <cfRule type="duplicateValues" dxfId="57" priority="75" stopIfTrue="1"/>
    <cfRule type="duplicateValues" dxfId="56" priority="76" stopIfTrue="1"/>
  </conditionalFormatting>
  <conditionalFormatting sqref="D43">
    <cfRule type="duplicateValues" dxfId="55" priority="73" stopIfTrue="1"/>
    <cfRule type="duplicateValues" dxfId="54" priority="74" stopIfTrue="1"/>
  </conditionalFormatting>
  <conditionalFormatting sqref="F43">
    <cfRule type="duplicateValues" dxfId="53" priority="71" stopIfTrue="1"/>
    <cfRule type="duplicateValues" dxfId="52" priority="72" stopIfTrue="1"/>
  </conditionalFormatting>
  <conditionalFormatting sqref="G43:H43">
    <cfRule type="duplicateValues" dxfId="51" priority="69" stopIfTrue="1"/>
    <cfRule type="duplicateValues" dxfId="50" priority="70" stopIfTrue="1"/>
  </conditionalFormatting>
  <conditionalFormatting sqref="I43">
    <cfRule type="duplicateValues" dxfId="49" priority="67" stopIfTrue="1"/>
    <cfRule type="duplicateValues" dxfId="48" priority="68" stopIfTrue="1"/>
  </conditionalFormatting>
  <conditionalFormatting sqref="J43:K43">
    <cfRule type="duplicateValues" dxfId="47" priority="65" stopIfTrue="1"/>
    <cfRule type="duplicateValues" dxfId="46" priority="66" stopIfTrue="1"/>
  </conditionalFormatting>
  <conditionalFormatting sqref="L43">
    <cfRule type="duplicateValues" dxfId="45" priority="63" stopIfTrue="1"/>
    <cfRule type="duplicateValues" dxfId="44" priority="64" stopIfTrue="1"/>
  </conditionalFormatting>
  <conditionalFormatting sqref="M43">
    <cfRule type="duplicateValues" dxfId="43" priority="61" stopIfTrue="1"/>
    <cfRule type="duplicateValues" dxfId="42" priority="62" stopIfTrue="1"/>
  </conditionalFormatting>
  <conditionalFormatting sqref="E43">
    <cfRule type="duplicateValues" dxfId="41" priority="59" stopIfTrue="1"/>
    <cfRule type="duplicateValues" dxfId="40" priority="60" stopIfTrue="1"/>
  </conditionalFormatting>
  <conditionalFormatting sqref="H43">
    <cfRule type="duplicateValues" dxfId="39" priority="57" stopIfTrue="1"/>
    <cfRule type="duplicateValues" dxfId="38" priority="58" stopIfTrue="1"/>
  </conditionalFormatting>
  <conditionalFormatting sqref="K43">
    <cfRule type="duplicateValues" dxfId="37" priority="55" stopIfTrue="1"/>
    <cfRule type="duplicateValues" dxfId="36" priority="56" stopIfTrue="1"/>
  </conditionalFormatting>
  <conditionalFormatting sqref="N43">
    <cfRule type="duplicateValues" dxfId="35" priority="53" stopIfTrue="1"/>
    <cfRule type="duplicateValues" dxfId="34" priority="54" stopIfTrue="1"/>
  </conditionalFormatting>
  <conditionalFormatting sqref="G43">
    <cfRule type="duplicateValues" dxfId="33" priority="51" stopIfTrue="1"/>
    <cfRule type="duplicateValues" dxfId="32" priority="52" stopIfTrue="1"/>
  </conditionalFormatting>
  <conditionalFormatting sqref="J43">
    <cfRule type="duplicateValues" dxfId="31" priority="49" stopIfTrue="1"/>
    <cfRule type="duplicateValues" dxfId="30" priority="50" stopIfTrue="1"/>
  </conditionalFormatting>
  <conditionalFormatting sqref="F43">
    <cfRule type="duplicateValues" dxfId="29" priority="47" stopIfTrue="1"/>
    <cfRule type="duplicateValues" dxfId="28" priority="48" stopIfTrue="1"/>
  </conditionalFormatting>
  <conditionalFormatting sqref="G43">
    <cfRule type="duplicateValues" dxfId="27" priority="45" stopIfTrue="1"/>
    <cfRule type="duplicateValues" dxfId="26" priority="46" stopIfTrue="1"/>
  </conditionalFormatting>
  <conditionalFormatting sqref="I43">
    <cfRule type="duplicateValues" dxfId="25" priority="43" stopIfTrue="1"/>
    <cfRule type="duplicateValues" dxfId="24" priority="44" stopIfTrue="1"/>
  </conditionalFormatting>
  <conditionalFormatting sqref="J43">
    <cfRule type="duplicateValues" dxfId="23" priority="41" stopIfTrue="1"/>
    <cfRule type="duplicateValues" dxfId="22" priority="42" stopIfTrue="1"/>
  </conditionalFormatting>
  <conditionalFormatting sqref="J43">
    <cfRule type="duplicateValues" dxfId="21" priority="39" stopIfTrue="1"/>
    <cfRule type="duplicateValues" dxfId="20" priority="40" stopIfTrue="1"/>
  </conditionalFormatting>
  <conditionalFormatting sqref="I43">
    <cfRule type="duplicateValues" dxfId="19" priority="37" stopIfTrue="1"/>
    <cfRule type="duplicateValues" dxfId="18" priority="38" stopIfTrue="1"/>
  </conditionalFormatting>
  <conditionalFormatting sqref="J43">
    <cfRule type="duplicateValues" dxfId="17" priority="35" stopIfTrue="1"/>
    <cfRule type="duplicateValues" dxfId="16" priority="36" stopIfTrue="1"/>
  </conditionalFormatting>
  <conditionalFormatting sqref="L43">
    <cfRule type="duplicateValues" dxfId="15" priority="33" stopIfTrue="1"/>
    <cfRule type="duplicateValues" dxfId="14" priority="34" stopIfTrue="1"/>
  </conditionalFormatting>
  <conditionalFormatting sqref="M43">
    <cfRule type="duplicateValues" dxfId="13" priority="31" stopIfTrue="1"/>
    <cfRule type="duplicateValues" dxfId="12" priority="32" stopIfTrue="1"/>
  </conditionalFormatting>
  <conditionalFormatting sqref="M43">
    <cfRule type="duplicateValues" dxfId="11" priority="29" stopIfTrue="1"/>
    <cfRule type="duplicateValues" dxfId="10" priority="30" stopIfTrue="1"/>
  </conditionalFormatting>
  <conditionalFormatting sqref="L43">
    <cfRule type="duplicateValues" dxfId="9" priority="27" stopIfTrue="1"/>
    <cfRule type="duplicateValues" dxfId="8" priority="28" stopIfTrue="1"/>
  </conditionalFormatting>
  <conditionalFormatting sqref="M43">
    <cfRule type="duplicateValues" dxfId="7" priority="25" stopIfTrue="1"/>
    <cfRule type="duplicateValues" dxfId="6" priority="26" stopIfTrue="1"/>
  </conditionalFormatting>
  <conditionalFormatting sqref="M43">
    <cfRule type="duplicateValues" dxfId="5" priority="23" stopIfTrue="1"/>
    <cfRule type="duplicateValues" dxfId="4" priority="24" stopIfTrue="1"/>
  </conditionalFormatting>
  <conditionalFormatting sqref="L43">
    <cfRule type="duplicateValues" dxfId="3" priority="21" stopIfTrue="1"/>
    <cfRule type="duplicateValues" dxfId="2" priority="22" stopIfTrue="1"/>
  </conditionalFormatting>
  <conditionalFormatting sqref="M43">
    <cfRule type="duplicateValues" dxfId="1" priority="19" stopIfTrue="1"/>
    <cfRule type="duplicateValues" dxfId="0" priority="20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  <colBreaks count="1" manualBreakCount="1">
    <brk id="1" min="3" max="6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2019-08-14T15:14:47Z</dcterms:created>
  <dcterms:modified xsi:type="dcterms:W3CDTF">2019-08-14T15:15:19Z</dcterms:modified>
</cp:coreProperties>
</file>