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4915" windowHeight="11820"/>
  </bookViews>
  <sheets>
    <sheet name="QBOP_2005" sheetId="1" r:id="rId1"/>
  </sheets>
  <definedNames>
    <definedName name="_xlnm._FilterDatabase" localSheetId="0" hidden="1">QBOP_2005!$A$6:$BC$49</definedName>
  </definedNames>
  <calcPr calcId="145621"/>
</workbook>
</file>

<file path=xl/calcChain.xml><?xml version="1.0" encoding="utf-8"?>
<calcChain xmlns="http://schemas.openxmlformats.org/spreadsheetml/2006/main">
  <c r="N48" i="1" l="1"/>
  <c r="K48" i="1"/>
  <c r="H48" i="1"/>
  <c r="E48" i="1"/>
  <c r="N47" i="1"/>
  <c r="K47" i="1"/>
  <c r="H47" i="1"/>
  <c r="E47" i="1"/>
  <c r="N46" i="1"/>
  <c r="K46" i="1"/>
  <c r="H46" i="1"/>
  <c r="E46" i="1"/>
  <c r="N45" i="1"/>
  <c r="K45" i="1"/>
  <c r="H45" i="1"/>
  <c r="E45" i="1"/>
  <c r="N44" i="1"/>
  <c r="K44" i="1"/>
  <c r="H44" i="1"/>
  <c r="E44" i="1"/>
  <c r="N43" i="1"/>
  <c r="K43" i="1"/>
  <c r="H43" i="1"/>
  <c r="E43" i="1"/>
  <c r="N42" i="1"/>
  <c r="K42" i="1"/>
  <c r="H42" i="1"/>
  <c r="E42" i="1"/>
  <c r="N41" i="1"/>
  <c r="K41" i="1"/>
  <c r="H41" i="1"/>
  <c r="E41" i="1"/>
  <c r="M39" i="1"/>
  <c r="L39" i="1"/>
  <c r="N39" i="1" s="1"/>
  <c r="J39" i="1"/>
  <c r="I39" i="1"/>
  <c r="G39" i="1"/>
  <c r="F39" i="1"/>
  <c r="H39" i="1" s="1"/>
  <c r="D39" i="1"/>
  <c r="C39" i="1"/>
  <c r="N37" i="1"/>
  <c r="K37" i="1"/>
  <c r="H37" i="1"/>
  <c r="E37" i="1"/>
  <c r="N36" i="1"/>
  <c r="K36" i="1"/>
  <c r="H36" i="1"/>
  <c r="E36" i="1"/>
  <c r="M35" i="1"/>
  <c r="L35" i="1"/>
  <c r="J35" i="1"/>
  <c r="I35" i="1"/>
  <c r="G35" i="1"/>
  <c r="F35" i="1"/>
  <c r="D35" i="1"/>
  <c r="C35" i="1"/>
  <c r="N34" i="1"/>
  <c r="K34" i="1"/>
  <c r="H34" i="1"/>
  <c r="E34" i="1"/>
  <c r="N33" i="1"/>
  <c r="K33" i="1"/>
  <c r="H33" i="1"/>
  <c r="E33" i="1"/>
  <c r="M32" i="1"/>
  <c r="M31" i="1" s="1"/>
  <c r="L32" i="1"/>
  <c r="J32" i="1"/>
  <c r="J31" i="1" s="1"/>
  <c r="I32" i="1"/>
  <c r="G32" i="1"/>
  <c r="F32" i="1"/>
  <c r="F31" i="1" s="1"/>
  <c r="D32" i="1"/>
  <c r="C32" i="1"/>
  <c r="C31" i="1" s="1"/>
  <c r="I31" i="1"/>
  <c r="N29" i="1"/>
  <c r="K29" i="1"/>
  <c r="H29" i="1"/>
  <c r="E29" i="1"/>
  <c r="N28" i="1"/>
  <c r="K28" i="1"/>
  <c r="H28" i="1"/>
  <c r="E28" i="1"/>
  <c r="M27" i="1"/>
  <c r="L27" i="1"/>
  <c r="N27" i="1" s="1"/>
  <c r="J27" i="1"/>
  <c r="I27" i="1"/>
  <c r="G27" i="1"/>
  <c r="F27" i="1"/>
  <c r="H27" i="1" s="1"/>
  <c r="D27" i="1"/>
  <c r="C27" i="1"/>
  <c r="N26" i="1"/>
  <c r="K26" i="1"/>
  <c r="H26" i="1"/>
  <c r="E26" i="1"/>
  <c r="N25" i="1"/>
  <c r="K25" i="1"/>
  <c r="H25" i="1"/>
  <c r="E25" i="1"/>
  <c r="M24" i="1"/>
  <c r="L24" i="1"/>
  <c r="N24" i="1" s="1"/>
  <c r="J24" i="1"/>
  <c r="I24" i="1"/>
  <c r="K24" i="1" s="1"/>
  <c r="G24" i="1"/>
  <c r="F24" i="1"/>
  <c r="D24" i="1"/>
  <c r="C24" i="1"/>
  <c r="N23" i="1"/>
  <c r="K23" i="1"/>
  <c r="H23" i="1"/>
  <c r="E23" i="1"/>
  <c r="N22" i="1"/>
  <c r="K22" i="1"/>
  <c r="H22" i="1"/>
  <c r="E22" i="1"/>
  <c r="M21" i="1"/>
  <c r="L21" i="1"/>
  <c r="J21" i="1"/>
  <c r="I21" i="1"/>
  <c r="K21" i="1" s="1"/>
  <c r="G21" i="1"/>
  <c r="F21" i="1"/>
  <c r="D21" i="1"/>
  <c r="C21" i="1"/>
  <c r="N20" i="1"/>
  <c r="K20" i="1"/>
  <c r="H20" i="1"/>
  <c r="E20" i="1"/>
  <c r="N19" i="1"/>
  <c r="K19" i="1"/>
  <c r="H19" i="1"/>
  <c r="E19" i="1"/>
  <c r="N18" i="1"/>
  <c r="K18" i="1"/>
  <c r="H18" i="1"/>
  <c r="E18" i="1"/>
  <c r="N17" i="1"/>
  <c r="K17" i="1"/>
  <c r="H17" i="1"/>
  <c r="E17" i="1"/>
  <c r="M16" i="1"/>
  <c r="L16" i="1"/>
  <c r="J16" i="1"/>
  <c r="I16" i="1"/>
  <c r="K16" i="1" s="1"/>
  <c r="G16" i="1"/>
  <c r="F16" i="1"/>
  <c r="D16" i="1"/>
  <c r="C16" i="1"/>
  <c r="N15" i="1"/>
  <c r="K15" i="1"/>
  <c r="H15" i="1"/>
  <c r="E15" i="1"/>
  <c r="N14" i="1"/>
  <c r="K14" i="1"/>
  <c r="H14" i="1"/>
  <c r="E14" i="1"/>
  <c r="N13" i="1"/>
  <c r="K13" i="1"/>
  <c r="H13" i="1"/>
  <c r="E13" i="1"/>
  <c r="M12" i="1"/>
  <c r="L12" i="1"/>
  <c r="J12" i="1"/>
  <c r="J11" i="1" s="1"/>
  <c r="J9" i="1" s="1"/>
  <c r="J6" i="1" s="1"/>
  <c r="I12" i="1"/>
  <c r="G12" i="1"/>
  <c r="G11" i="1" s="1"/>
  <c r="G9" i="1" s="1"/>
  <c r="G6" i="1" s="1"/>
  <c r="F12" i="1"/>
  <c r="D12" i="1"/>
  <c r="C12" i="1"/>
  <c r="C11" i="1" s="1"/>
  <c r="C9" i="1" s="1"/>
  <c r="C6" i="1" s="1"/>
  <c r="M11" i="1"/>
  <c r="M9" i="1" s="1"/>
  <c r="M6" i="1" s="1"/>
  <c r="F11" i="1"/>
  <c r="F9" i="1" s="1"/>
  <c r="N10" i="1"/>
  <c r="K10" i="1"/>
  <c r="H10" i="1"/>
  <c r="E10" i="1"/>
  <c r="N8" i="1"/>
  <c r="K8" i="1"/>
  <c r="H8" i="1"/>
  <c r="E8" i="1"/>
  <c r="N7" i="1"/>
  <c r="K7" i="1"/>
  <c r="H7" i="1"/>
  <c r="E7" i="1"/>
  <c r="D31" i="1" l="1"/>
  <c r="H21" i="1"/>
  <c r="L31" i="1"/>
  <c r="N31" i="1" s="1"/>
  <c r="E16" i="1"/>
  <c r="H32" i="1"/>
  <c r="G31" i="1"/>
  <c r="H31" i="1" s="1"/>
  <c r="H49" i="1" s="1"/>
  <c r="H12" i="1"/>
  <c r="N12" i="1"/>
  <c r="H16" i="1"/>
  <c r="N16" i="1"/>
  <c r="E32" i="1"/>
  <c r="K32" i="1"/>
  <c r="K35" i="1"/>
  <c r="H24" i="1"/>
  <c r="F6" i="1"/>
  <c r="H6" i="1" s="1"/>
  <c r="H9" i="1"/>
  <c r="E21" i="1"/>
  <c r="H11" i="1"/>
  <c r="E24" i="1"/>
  <c r="E35" i="1"/>
  <c r="I11" i="1"/>
  <c r="K11" i="1" s="1"/>
  <c r="E12" i="1"/>
  <c r="K12" i="1"/>
  <c r="N21" i="1"/>
  <c r="E27" i="1"/>
  <c r="K27" i="1"/>
  <c r="N32" i="1"/>
  <c r="E39" i="1"/>
  <c r="K39" i="1"/>
  <c r="E31" i="1"/>
  <c r="K31" i="1"/>
  <c r="N35" i="1"/>
  <c r="H35" i="1"/>
  <c r="D11" i="1"/>
  <c r="L11" i="1"/>
  <c r="I9" i="1" l="1"/>
  <c r="I6" i="1"/>
  <c r="K6" i="1" s="1"/>
  <c r="K49" i="1" s="1"/>
  <c r="K9" i="1"/>
  <c r="N11" i="1"/>
  <c r="L9" i="1"/>
  <c r="D9" i="1"/>
  <c r="E11" i="1"/>
  <c r="E9" i="1" l="1"/>
  <c r="D6" i="1"/>
  <c r="E6" i="1" s="1"/>
  <c r="E49" i="1" s="1"/>
  <c r="N9" i="1"/>
  <c r="L6" i="1"/>
  <c r="N6" i="1" s="1"/>
  <c r="N49" i="1" s="1"/>
</calcChain>
</file>

<file path=xl/sharedStrings.xml><?xml version="1.0" encoding="utf-8"?>
<sst xmlns="http://schemas.openxmlformats.org/spreadsheetml/2006/main" count="115" uniqueCount="89">
  <si>
    <t>Balance of payments</t>
  </si>
  <si>
    <t>(cumulative in mil. EUR)</t>
  </si>
  <si>
    <t>Q1</t>
  </si>
  <si>
    <t>Q2</t>
  </si>
  <si>
    <t>Q3</t>
  </si>
  <si>
    <t>Q4</t>
  </si>
  <si>
    <t>Credit</t>
  </si>
  <si>
    <t>Debit</t>
  </si>
  <si>
    <t>Balance</t>
  </si>
  <si>
    <t>1.</t>
  </si>
  <si>
    <t>Current account</t>
  </si>
  <si>
    <t>1.1</t>
  </si>
  <si>
    <t>Goods</t>
  </si>
  <si>
    <t>1.2</t>
  </si>
  <si>
    <t>Services</t>
  </si>
  <si>
    <t>1.3</t>
  </si>
  <si>
    <t>Primary income</t>
  </si>
  <si>
    <t>1.3.1</t>
  </si>
  <si>
    <t>Compensation of employees</t>
  </si>
  <si>
    <t>1.3.2</t>
  </si>
  <si>
    <t>Investment income</t>
  </si>
  <si>
    <t>1.3.2.1</t>
  </si>
  <si>
    <t>Direct investment</t>
  </si>
  <si>
    <t>1.3.2.1.1</t>
  </si>
  <si>
    <t>Dividends</t>
  </si>
  <si>
    <t>1.3.2.1.2</t>
  </si>
  <si>
    <t>Reinvested earnings</t>
  </si>
  <si>
    <t>1.3.2.1.3</t>
  </si>
  <si>
    <t xml:space="preserve">Debt instruments </t>
  </si>
  <si>
    <t>1.3.2.2</t>
  </si>
  <si>
    <t>Portfolio investment</t>
  </si>
  <si>
    <t>1.3.2.2.1</t>
  </si>
  <si>
    <t>Equity securities</t>
  </si>
  <si>
    <t>1.3.2.2.2</t>
  </si>
  <si>
    <t>Debt securities</t>
  </si>
  <si>
    <t>1.3.2.3</t>
  </si>
  <si>
    <t>Other investment</t>
  </si>
  <si>
    <t>1.3.2.4</t>
  </si>
  <si>
    <t>Reserve assets</t>
  </si>
  <si>
    <t>1.3.3</t>
  </si>
  <si>
    <t>Other primary income</t>
  </si>
  <si>
    <t>1.3.3.v</t>
  </si>
  <si>
    <t>General government</t>
  </si>
  <si>
    <t>1.3.3.o</t>
  </si>
  <si>
    <t>Other sectors</t>
  </si>
  <si>
    <t>1.4</t>
  </si>
  <si>
    <t>Secondary income</t>
  </si>
  <si>
    <t>1.4.v</t>
  </si>
  <si>
    <t>1.4.o</t>
  </si>
  <si>
    <t>2.</t>
  </si>
  <si>
    <t>Capital account</t>
  </si>
  <si>
    <t>2.1</t>
  </si>
  <si>
    <t>Gross acquisitions/disposals of non-produced non-financial assets</t>
  </si>
  <si>
    <t>2.2</t>
  </si>
  <si>
    <t>Capital transfers</t>
  </si>
  <si>
    <t>Assets</t>
  </si>
  <si>
    <t>Liabilities</t>
  </si>
  <si>
    <t>Net</t>
  </si>
  <si>
    <t>3.</t>
  </si>
  <si>
    <t>Financial account</t>
  </si>
  <si>
    <t>3.1</t>
  </si>
  <si>
    <t>3.1.1</t>
  </si>
  <si>
    <t>Equity and reinvestment of earnings</t>
  </si>
  <si>
    <t>3.1.3</t>
  </si>
  <si>
    <t>Debt instruments</t>
  </si>
  <si>
    <t>3.2</t>
  </si>
  <si>
    <t>3.2.1</t>
  </si>
  <si>
    <t>3.2.2</t>
  </si>
  <si>
    <t>3.3</t>
  </si>
  <si>
    <t>Financial derivatives</t>
  </si>
  <si>
    <t>3.4</t>
  </si>
  <si>
    <t>by financial instruments</t>
  </si>
  <si>
    <t>3.4.1</t>
  </si>
  <si>
    <t>Other equity</t>
  </si>
  <si>
    <t>3.4.2</t>
  </si>
  <si>
    <t>Currency and deposits</t>
  </si>
  <si>
    <t>3.4.3</t>
  </si>
  <si>
    <t>Loans</t>
  </si>
  <si>
    <t>3.4.4</t>
  </si>
  <si>
    <t>Insurance, pension schemes, and standardised guarantee schemes</t>
  </si>
  <si>
    <t>3.4.5</t>
  </si>
  <si>
    <t>Trade credits and advances</t>
  </si>
  <si>
    <t>3.4.6</t>
  </si>
  <si>
    <t>Other accounts receivable/payable</t>
  </si>
  <si>
    <t>3.4.7</t>
  </si>
  <si>
    <t>SDRs</t>
  </si>
  <si>
    <t>3.5</t>
  </si>
  <si>
    <t>4.</t>
  </si>
  <si>
    <t>Net errors and omissions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</si>
</sst>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_-* #,##0\ _F_B_-;\-* #,##0\ _F_B_-;_-* &quot;-&quot;\ _F_B_-;_-@_-"/>
    <numFmt numFmtId="166" formatCode="_-* #,##0.00\ _F_B_-;\-* #,##0.00\ _F_B_-;_-* &quot;-&quot;??\ _F_B_-;_-@_-"/>
    <numFmt numFmtId="167" formatCode="_-* #,##0\ &quot;FB&quot;_-;\-* #,##0\ &quot;FB&quot;_-;_-* &quot;-&quot;\ &quot;FB&quot;_-;_-@_-"/>
    <numFmt numFmtId="168" formatCode="_-* #,##0.00\ &quot;FB&quot;_-;\-* #,##0.00\ &quot;FB&quot;_-;_-* &quot;-&quot;??\ &quot;FB&quot;_-;_-@_-"/>
    <numFmt numFmtId="169" formatCode="#,##0.0_i"/>
  </numFmts>
  <fonts count="2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Times New Roman"/>
      <family val="1"/>
    </font>
    <font>
      <sz val="14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b/>
      <sz val="14"/>
      <name val="Arial"/>
      <family val="2"/>
    </font>
    <font>
      <b/>
      <sz val="14"/>
      <name val="Calibri"/>
      <family val="2"/>
      <scheme val="minor"/>
    </font>
    <font>
      <b/>
      <sz val="12"/>
      <name val="Calibri"/>
      <family val="2"/>
      <charset val="238"/>
      <scheme val="minor"/>
    </font>
    <font>
      <sz val="10"/>
      <name val="Arial"/>
      <family val="2"/>
    </font>
    <font>
      <sz val="12"/>
      <name val="Calibri"/>
      <family val="2"/>
      <charset val="238"/>
      <scheme val="minor"/>
    </font>
    <font>
      <u/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u/>
      <sz val="9.35"/>
      <color theme="10"/>
      <name val="Calibri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0" fontId="11" fillId="0" borderId="0"/>
    <xf numFmtId="0" fontId="6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16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1" fillId="0" borderId="0"/>
    <xf numFmtId="0" fontId="11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9" fontId="20" fillId="0" borderId="0" applyFill="0" applyBorder="0" applyProtection="0">
      <alignment horizontal="right"/>
    </xf>
    <xf numFmtId="0" fontId="21" fillId="0" borderId="0">
      <alignment vertical="top"/>
    </xf>
  </cellStyleXfs>
  <cellXfs count="37">
    <xf numFmtId="0" fontId="0" fillId="0" borderId="0" xfId="0"/>
    <xf numFmtId="0" fontId="2" fillId="0" borderId="0" xfId="1" applyFont="1" applyFill="1" applyBorder="1" applyAlignment="1">
      <alignment horizontal="right"/>
    </xf>
    <xf numFmtId="0" fontId="3" fillId="0" borderId="0" xfId="1" applyFont="1" applyFill="1" applyBorder="1"/>
    <xf numFmtId="0" fontId="2" fillId="2" borderId="0" xfId="1" applyFont="1" applyFill="1" applyBorder="1" applyAlignment="1">
      <alignment vertical="center"/>
    </xf>
    <xf numFmtId="0" fontId="2" fillId="2" borderId="0" xfId="1" applyFont="1" applyFill="1" applyBorder="1"/>
    <xf numFmtId="0" fontId="4" fillId="0" borderId="0" xfId="1" applyFont="1" applyFill="1" applyBorder="1"/>
    <xf numFmtId="0" fontId="5" fillId="0" borderId="0" xfId="1" applyFont="1" applyFill="1" applyBorder="1"/>
    <xf numFmtId="0" fontId="7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wrapText="1"/>
    </xf>
    <xf numFmtId="49" fontId="10" fillId="0" borderId="3" xfId="1" applyNumberFormat="1" applyFont="1" applyFill="1" applyBorder="1" applyAlignment="1">
      <alignment horizontal="right"/>
    </xf>
    <xf numFmtId="0" fontId="7" fillId="2" borderId="3" xfId="2" applyFont="1" applyFill="1" applyBorder="1"/>
    <xf numFmtId="164" fontId="12" fillId="0" borderId="3" xfId="3" applyNumberFormat="1" applyFont="1" applyBorder="1" applyAlignment="1">
      <alignment vertical="center"/>
    </xf>
    <xf numFmtId="0" fontId="2" fillId="2" borderId="0" xfId="1" applyFont="1" applyFill="1" applyBorder="1" applyAlignment="1"/>
    <xf numFmtId="49" fontId="12" fillId="0" borderId="3" xfId="1" applyNumberFormat="1" applyFont="1" applyFill="1" applyBorder="1" applyAlignment="1">
      <alignment horizontal="right"/>
    </xf>
    <xf numFmtId="0" fontId="13" fillId="2" borderId="1" xfId="1" applyFont="1" applyFill="1" applyBorder="1" applyAlignment="1">
      <alignment horizontal="justify" vertical="top" wrapText="1"/>
    </xf>
    <xf numFmtId="164" fontId="12" fillId="7" borderId="3" xfId="3" applyNumberFormat="1" applyFont="1" applyFill="1" applyBorder="1" applyAlignment="1">
      <alignment vertical="center"/>
    </xf>
    <xf numFmtId="0" fontId="13" fillId="0" borderId="1" xfId="1" applyFont="1" applyFill="1" applyBorder="1" applyAlignment="1">
      <alignment horizontal="justify" vertical="top" wrapText="1"/>
    </xf>
    <xf numFmtId="0" fontId="3" fillId="0" borderId="1" xfId="1" applyFont="1" applyFill="1" applyBorder="1" applyAlignment="1">
      <alignment horizontal="left" wrapText="1" indent="2"/>
    </xf>
    <xf numFmtId="0" fontId="3" fillId="0" borderId="1" xfId="1" applyFont="1" applyFill="1" applyBorder="1" applyAlignment="1">
      <alignment horizontal="left" wrapText="1" indent="4"/>
    </xf>
    <xf numFmtId="0" fontId="3" fillId="2" borderId="1" xfId="1" applyFont="1" applyFill="1" applyBorder="1" applyAlignment="1">
      <alignment horizontal="left" wrapText="1" indent="6"/>
    </xf>
    <xf numFmtId="0" fontId="3" fillId="0" borderId="1" xfId="1" applyFont="1" applyFill="1" applyBorder="1" applyAlignment="1">
      <alignment horizontal="left" vertical="top" wrapText="1" indent="6"/>
    </xf>
    <xf numFmtId="0" fontId="3" fillId="2" borderId="1" xfId="1" applyFont="1" applyFill="1" applyBorder="1" applyAlignment="1">
      <alignment horizontal="left" wrapText="1" indent="4"/>
    </xf>
    <xf numFmtId="0" fontId="3" fillId="2" borderId="1" xfId="1" applyFont="1" applyFill="1" applyBorder="1" applyAlignment="1">
      <alignment horizontal="left" vertical="top" wrapText="1" indent="6"/>
    </xf>
    <xf numFmtId="0" fontId="13" fillId="2" borderId="1" xfId="1" applyFont="1" applyFill="1" applyBorder="1" applyAlignment="1">
      <alignment horizontal="justify" wrapText="1"/>
    </xf>
    <xf numFmtId="0" fontId="7" fillId="2" borderId="4" xfId="2" applyFont="1" applyFill="1" applyBorder="1"/>
    <xf numFmtId="0" fontId="7" fillId="2" borderId="1" xfId="2" applyFont="1" applyFill="1" applyBorder="1"/>
    <xf numFmtId="0" fontId="3" fillId="2" borderId="1" xfId="1" applyFont="1" applyFill="1" applyBorder="1" applyAlignment="1">
      <alignment horizontal="left" vertical="top" indent="2"/>
    </xf>
    <xf numFmtId="0" fontId="13" fillId="2" borderId="3" xfId="1" applyFont="1" applyFill="1" applyBorder="1" applyAlignment="1">
      <alignment horizontal="justify" vertical="top" wrapText="1"/>
    </xf>
    <xf numFmtId="164" fontId="12" fillId="8" borderId="3" xfId="3" applyNumberFormat="1" applyFont="1" applyFill="1" applyBorder="1" applyAlignment="1">
      <alignment vertical="center"/>
    </xf>
    <xf numFmtId="0" fontId="3" fillId="0" borderId="3" xfId="1" applyFont="1" applyFill="1" applyBorder="1" applyAlignment="1">
      <alignment horizontal="left"/>
    </xf>
    <xf numFmtId="0" fontId="14" fillId="2" borderId="3" xfId="1" applyFont="1" applyFill="1" applyBorder="1" applyAlignment="1">
      <alignment horizontal="left" vertical="top" wrapText="1" indent="4"/>
    </xf>
    <xf numFmtId="0" fontId="7" fillId="2" borderId="1" xfId="1" applyFont="1" applyFill="1" applyBorder="1" applyAlignment="1">
      <alignment horizontal="left" vertical="top" wrapText="1"/>
    </xf>
    <xf numFmtId="0" fontId="2" fillId="0" borderId="0" xfId="1" applyFont="1" applyFill="1" applyBorder="1"/>
  </cellXfs>
  <cellStyles count="44">
    <cellStyle name="Hyperlink 2" xfId="4"/>
    <cellStyle name="Hyperlink 3" xfId="5"/>
    <cellStyle name="Hyperlink 4" xfId="6"/>
    <cellStyle name="Milliers [0]_Y1 post" xfId="7"/>
    <cellStyle name="Milliers_Y1 post" xfId="8"/>
    <cellStyle name="Monétaire [0]_Y1 post" xfId="9"/>
    <cellStyle name="Monétaire_Y1 post" xfId="10"/>
    <cellStyle name="Normal" xfId="0" builtinId="0"/>
    <cellStyle name="Normal 10" xfId="11"/>
    <cellStyle name="Normal 10 2" xfId="12"/>
    <cellStyle name="Normal 11" xfId="13"/>
    <cellStyle name="Normal 12" xfId="14"/>
    <cellStyle name="Normal 12 2" xfId="15"/>
    <cellStyle name="Normal 13" xfId="16"/>
    <cellStyle name="Normal 2" xfId="17"/>
    <cellStyle name="Normal 2 2" xfId="18"/>
    <cellStyle name="Normal 2 2 2" xfId="19"/>
    <cellStyle name="Normal 2 3" xfId="20"/>
    <cellStyle name="Normal 2 4" xfId="21"/>
    <cellStyle name="Normal 3" xfId="3"/>
    <cellStyle name="Normal 3 2" xfId="22"/>
    <cellStyle name="Normal 3 2 2" xfId="23"/>
    <cellStyle name="Normal 3 3" xfId="24"/>
    <cellStyle name="Normal 3 4" xfId="25"/>
    <cellStyle name="Normal 4" xfId="26"/>
    <cellStyle name="Normal 4 2" xfId="27"/>
    <cellStyle name="Normal 4 2 2" xfId="28"/>
    <cellStyle name="Normal 4 3" xfId="29"/>
    <cellStyle name="Normal 4 3 2" xfId="30"/>
    <cellStyle name="Normal 4 3 2 2" xfId="31"/>
    <cellStyle name="Normal 4 4" xfId="32"/>
    <cellStyle name="Normal 4 4 2" xfId="33"/>
    <cellStyle name="Normal 5" xfId="34"/>
    <cellStyle name="Normal 5 2" xfId="35"/>
    <cellStyle name="Normal 5 2 2" xfId="36"/>
    <cellStyle name="Normal 5 3" xfId="37"/>
    <cellStyle name="Normal 6" xfId="38"/>
    <cellStyle name="Normal 7" xfId="1"/>
    <cellStyle name="Normal 8" xfId="39"/>
    <cellStyle name="Normal 9" xfId="40"/>
    <cellStyle name="Normal 9 2" xfId="41"/>
    <cellStyle name="Normal_Booklet 2011_euro17_WGES_2011_280" xfId="2"/>
    <cellStyle name="NumberCellStyle" xfId="42"/>
    <cellStyle name="Style 1" xfId="43"/>
  </cellStyles>
  <dxfs count="86"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C106"/>
  <sheetViews>
    <sheetView showGridLines="0" tabSelected="1" zoomScale="75" zoomScaleNormal="75" zoomScaleSheetLayoutView="75" zoomScalePageLayoutView="40" workbookViewId="0"/>
  </sheetViews>
  <sheetFormatPr defaultRowHeight="12.75" x14ac:dyDescent="0.2"/>
  <cols>
    <col min="1" max="1" width="12.5703125" style="4" customWidth="1"/>
    <col min="2" max="2" width="75.7109375" style="4" customWidth="1"/>
    <col min="3" max="5" width="13.28515625" style="3" customWidth="1"/>
    <col min="6" max="14" width="13.28515625" style="4" customWidth="1"/>
    <col min="15" max="16384" width="9.140625" style="4"/>
  </cols>
  <sheetData>
    <row r="1" spans="1:55" ht="24.95" customHeight="1" x14ac:dyDescent="0.3">
      <c r="A1" s="1"/>
      <c r="B1" s="2"/>
    </row>
    <row r="2" spans="1:55" ht="24.95" customHeight="1" x14ac:dyDescent="0.4">
      <c r="A2" s="1"/>
      <c r="B2" s="5" t="s">
        <v>0</v>
      </c>
    </row>
    <row r="3" spans="1:55" ht="24.95" customHeight="1" x14ac:dyDescent="0.35">
      <c r="A3" s="1"/>
      <c r="B3" s="6" t="s">
        <v>1</v>
      </c>
    </row>
    <row r="4" spans="1:55" ht="24.95" customHeight="1" x14ac:dyDescent="0.4">
      <c r="A4" s="1"/>
      <c r="B4" s="5">
        <v>2005</v>
      </c>
      <c r="C4" s="7"/>
      <c r="D4" s="8" t="s">
        <v>2</v>
      </c>
      <c r="E4" s="8"/>
      <c r="F4" s="9"/>
      <c r="G4" s="9" t="s">
        <v>3</v>
      </c>
      <c r="H4" s="9"/>
      <c r="I4" s="10"/>
      <c r="J4" s="10" t="s">
        <v>4</v>
      </c>
      <c r="K4" s="10"/>
      <c r="L4" s="11"/>
      <c r="M4" s="11" t="s">
        <v>5</v>
      </c>
      <c r="N4" s="11"/>
    </row>
    <row r="5" spans="1:55" ht="24.95" customHeight="1" x14ac:dyDescent="0.3">
      <c r="A5" s="1"/>
      <c r="B5" s="2"/>
      <c r="C5" s="12" t="s">
        <v>6</v>
      </c>
      <c r="D5" s="12" t="s">
        <v>7</v>
      </c>
      <c r="E5" s="12" t="s">
        <v>8</v>
      </c>
      <c r="F5" s="12" t="s">
        <v>6</v>
      </c>
      <c r="G5" s="12" t="s">
        <v>7</v>
      </c>
      <c r="H5" s="12" t="s">
        <v>8</v>
      </c>
      <c r="I5" s="12" t="s">
        <v>6</v>
      </c>
      <c r="J5" s="12" t="s">
        <v>7</v>
      </c>
      <c r="K5" s="12" t="s">
        <v>8</v>
      </c>
      <c r="L5" s="12" t="s">
        <v>6</v>
      </c>
      <c r="M5" s="12" t="s">
        <v>7</v>
      </c>
      <c r="N5" s="12" t="s">
        <v>8</v>
      </c>
    </row>
    <row r="6" spans="1:55" s="16" customFormat="1" ht="18.75" customHeight="1" x14ac:dyDescent="0.3">
      <c r="A6" s="13" t="s">
        <v>9</v>
      </c>
      <c r="B6" s="14" t="s">
        <v>10</v>
      </c>
      <c r="C6" s="15">
        <f>+C7+C8+C9+C24</f>
        <v>8681.9091010852298</v>
      </c>
      <c r="D6" s="15">
        <f>+D7+D8+D9+D24</f>
        <v>8960.6824721503017</v>
      </c>
      <c r="E6" s="15">
        <f>+C6-D6</f>
        <v>-278.77337106507184</v>
      </c>
      <c r="F6" s="15">
        <f t="shared" ref="F6:G6" si="0">+F7+F8+F9+F24</f>
        <v>18390.571140859047</v>
      </c>
      <c r="G6" s="15">
        <f t="shared" si="0"/>
        <v>20209.565152426472</v>
      </c>
      <c r="H6" s="15">
        <f t="shared" ref="H6:H29" si="1">+F6-G6</f>
        <v>-1818.9940115674253</v>
      </c>
      <c r="I6" s="15">
        <f t="shared" ref="I6:J6" si="2">+I7+I8+I9+I24</f>
        <v>28366.037456161157</v>
      </c>
      <c r="J6" s="15">
        <f t="shared" si="2"/>
        <v>30681.712550819888</v>
      </c>
      <c r="K6" s="15">
        <f t="shared" ref="K6:K29" si="3">+I6-J6</f>
        <v>-2315.6750946587308</v>
      </c>
      <c r="L6" s="15">
        <f t="shared" ref="L6:M6" si="4">+L7+L8+L9+L24</f>
        <v>39368.099881321148</v>
      </c>
      <c r="M6" s="15">
        <f t="shared" si="4"/>
        <v>43546.778550321986</v>
      </c>
      <c r="N6" s="15">
        <f t="shared" ref="N6:N29" si="5">+L6-M6</f>
        <v>-4178.6786690008375</v>
      </c>
    </row>
    <row r="7" spans="1:55" s="16" customFormat="1" ht="18.75" customHeight="1" x14ac:dyDescent="0.25">
      <c r="A7" s="17" t="s">
        <v>11</v>
      </c>
      <c r="B7" s="18" t="s">
        <v>12</v>
      </c>
      <c r="C7" s="19">
        <v>6650.6084241948374</v>
      </c>
      <c r="D7" s="19">
        <v>7183.0972147646544</v>
      </c>
      <c r="E7" s="15">
        <f t="shared" ref="E7:E48" si="6">+C7-D7</f>
        <v>-532.48879056981696</v>
      </c>
      <c r="F7" s="19">
        <v>14360.180493975957</v>
      </c>
      <c r="G7" s="19">
        <v>15602.61555447122</v>
      </c>
      <c r="H7" s="15">
        <f t="shared" si="1"/>
        <v>-1242.4350604952633</v>
      </c>
      <c r="I7" s="19">
        <v>22293.199360695449</v>
      </c>
      <c r="J7" s="19">
        <v>23837.806101573391</v>
      </c>
      <c r="K7" s="15">
        <f t="shared" si="3"/>
        <v>-1544.6067408779418</v>
      </c>
      <c r="L7" s="19">
        <v>31173.187776162813</v>
      </c>
      <c r="M7" s="19">
        <v>33986.011210117511</v>
      </c>
      <c r="N7" s="15">
        <f t="shared" si="5"/>
        <v>-2812.823433954698</v>
      </c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</row>
    <row r="8" spans="1:55" ht="18.75" customHeight="1" x14ac:dyDescent="0.25">
      <c r="A8" s="17" t="s">
        <v>13</v>
      </c>
      <c r="B8" s="18" t="s">
        <v>14</v>
      </c>
      <c r="C8" s="19">
        <v>1212.758998852818</v>
      </c>
      <c r="D8" s="19">
        <v>968.09025950321973</v>
      </c>
      <c r="E8" s="15">
        <f t="shared" si="6"/>
        <v>244.66873934959824</v>
      </c>
      <c r="F8" s="19">
        <v>2452.4550702117767</v>
      </c>
      <c r="G8" s="19">
        <v>2091.9082702781652</v>
      </c>
      <c r="H8" s="15">
        <f t="shared" si="1"/>
        <v>360.54679993361151</v>
      </c>
      <c r="I8" s="19">
        <v>3779.0405317333862</v>
      </c>
      <c r="J8" s="19">
        <v>3227.8606296687249</v>
      </c>
      <c r="K8" s="15">
        <f t="shared" si="3"/>
        <v>551.17990206466129</v>
      </c>
      <c r="L8" s="19">
        <v>5149.8664309898413</v>
      </c>
      <c r="M8" s="19">
        <v>4500.8496644426741</v>
      </c>
      <c r="N8" s="15">
        <f t="shared" si="5"/>
        <v>649.01676654716721</v>
      </c>
    </row>
    <row r="9" spans="1:55" ht="18.75" customHeight="1" x14ac:dyDescent="0.25">
      <c r="A9" s="17" t="s">
        <v>15</v>
      </c>
      <c r="B9" s="20" t="s">
        <v>16</v>
      </c>
      <c r="C9" s="15">
        <f>+C10+C11+C21</f>
        <v>611.69590138755723</v>
      </c>
      <c r="D9" s="15">
        <f>+D10+D11+D21</f>
        <v>481.69674879069095</v>
      </c>
      <c r="E9" s="15">
        <f t="shared" si="6"/>
        <v>129.99915259686628</v>
      </c>
      <c r="F9" s="15">
        <f t="shared" ref="F9:G9" si="7">+F10+F11+F21</f>
        <v>1144.1602628679466</v>
      </c>
      <c r="G9" s="15">
        <f t="shared" si="7"/>
        <v>1863.2654145024505</v>
      </c>
      <c r="H9" s="15">
        <f t="shared" si="1"/>
        <v>-719.10515163450395</v>
      </c>
      <c r="I9" s="15">
        <f t="shared" ref="I9:J9" si="8">+I10+I11+I21</f>
        <v>1633.4760459120678</v>
      </c>
      <c r="J9" s="15">
        <f t="shared" si="8"/>
        <v>2684.1833406536357</v>
      </c>
      <c r="K9" s="15">
        <f t="shared" si="3"/>
        <v>-1050.7072947415679</v>
      </c>
      <c r="L9" s="15">
        <f t="shared" ref="L9:M9" si="9">+L10+L11+L21</f>
        <v>1995.1817083708227</v>
      </c>
      <c r="M9" s="15">
        <f t="shared" si="9"/>
        <v>3807.3173308494802</v>
      </c>
      <c r="N9" s="15">
        <f t="shared" si="5"/>
        <v>-1812.1356224786575</v>
      </c>
    </row>
    <row r="10" spans="1:55" ht="18.75" customHeight="1" x14ac:dyDescent="0.3">
      <c r="A10" s="17" t="s">
        <v>17</v>
      </c>
      <c r="B10" s="21" t="s">
        <v>18</v>
      </c>
      <c r="C10" s="19">
        <v>264.30989842660824</v>
      </c>
      <c r="D10" s="19">
        <v>9.204673703777468</v>
      </c>
      <c r="E10" s="15">
        <f t="shared" si="6"/>
        <v>255.10522472283077</v>
      </c>
      <c r="F10" s="19">
        <v>513.75555998141135</v>
      </c>
      <c r="G10" s="19">
        <v>18.409347407554936</v>
      </c>
      <c r="H10" s="15">
        <f t="shared" si="1"/>
        <v>495.34621257385641</v>
      </c>
      <c r="I10" s="19">
        <v>731.92591117307302</v>
      </c>
      <c r="J10" s="19">
        <v>25.761800438159728</v>
      </c>
      <c r="K10" s="15">
        <f t="shared" si="3"/>
        <v>706.16411073491327</v>
      </c>
      <c r="L10" s="19">
        <v>970.92212706632142</v>
      </c>
      <c r="M10" s="19">
        <v>40.320653256323439</v>
      </c>
      <c r="N10" s="15">
        <f t="shared" si="5"/>
        <v>930.60147380999797</v>
      </c>
    </row>
    <row r="11" spans="1:55" ht="18.75" customHeight="1" x14ac:dyDescent="0.3">
      <c r="A11" s="17" t="s">
        <v>19</v>
      </c>
      <c r="B11" s="21" t="s">
        <v>20</v>
      </c>
      <c r="C11" s="15">
        <f>+C12+C16+C19+C20</f>
        <v>163.73851797649868</v>
      </c>
      <c r="D11" s="15">
        <f>+D12+D16+D19+D20</f>
        <v>431.43285886629485</v>
      </c>
      <c r="E11" s="15">
        <f t="shared" si="6"/>
        <v>-267.69434088979619</v>
      </c>
      <c r="F11" s="15">
        <f t="shared" ref="F11:G11" si="10">+F12+F16+F19+F20</f>
        <v>301.43023245037506</v>
      </c>
      <c r="G11" s="15">
        <f t="shared" si="10"/>
        <v>1756.669821337051</v>
      </c>
      <c r="H11" s="15">
        <f t="shared" si="1"/>
        <v>-1455.2395888866758</v>
      </c>
      <c r="I11" s="15">
        <f t="shared" ref="I11:J11" si="11">+I12+I16+I19+I20</f>
        <v>516.63829930956649</v>
      </c>
      <c r="J11" s="15">
        <f t="shared" si="11"/>
        <v>2536.2575967801895</v>
      </c>
      <c r="K11" s="15">
        <f t="shared" si="3"/>
        <v>-2019.619297470623</v>
      </c>
      <c r="L11" s="15">
        <f t="shared" ref="L11:M11" si="12">+L12+L16+L19+L20</f>
        <v>634.3605516829316</v>
      </c>
      <c r="M11" s="15">
        <f t="shared" si="12"/>
        <v>3595.5944997676424</v>
      </c>
      <c r="N11" s="15">
        <f t="shared" si="5"/>
        <v>-2961.2339480847108</v>
      </c>
    </row>
    <row r="12" spans="1:55" ht="18.75" customHeight="1" x14ac:dyDescent="0.3">
      <c r="A12" s="17" t="s">
        <v>21</v>
      </c>
      <c r="B12" s="22" t="s">
        <v>22</v>
      </c>
      <c r="C12" s="15">
        <f>SUM(C13:C15)</f>
        <v>3.0969926309500098</v>
      </c>
      <c r="D12" s="15">
        <f>SUM(D13:D15)</f>
        <v>296.73371838279223</v>
      </c>
      <c r="E12" s="15">
        <f t="shared" si="6"/>
        <v>-293.63672575184222</v>
      </c>
      <c r="F12" s="15">
        <f t="shared" ref="F12:G12" si="13">SUM(F13:F15)</f>
        <v>9.6361946491402772</v>
      </c>
      <c r="G12" s="15">
        <f t="shared" si="13"/>
        <v>1333.4196375224058</v>
      </c>
      <c r="H12" s="15">
        <f t="shared" si="1"/>
        <v>-1323.7834428732656</v>
      </c>
      <c r="I12" s="15">
        <f t="shared" ref="I12:J12" si="14">SUM(I13:I15)</f>
        <v>23.421629157538337</v>
      </c>
      <c r="J12" s="15">
        <f t="shared" si="14"/>
        <v>1919.8532828785767</v>
      </c>
      <c r="K12" s="15">
        <f t="shared" si="3"/>
        <v>-1896.4316537210384</v>
      </c>
      <c r="L12" s="15">
        <f t="shared" ref="L12:M12" si="15">SUM(L13:L15)</f>
        <v>32.241253402376685</v>
      </c>
      <c r="M12" s="15">
        <f t="shared" si="15"/>
        <v>2820.6233817964549</v>
      </c>
      <c r="N12" s="15">
        <f t="shared" si="5"/>
        <v>-2788.3821283940783</v>
      </c>
    </row>
    <row r="13" spans="1:55" ht="18.75" customHeight="1" x14ac:dyDescent="0.3">
      <c r="A13" s="17" t="s">
        <v>23</v>
      </c>
      <c r="B13" s="23" t="s">
        <v>24</v>
      </c>
      <c r="C13" s="19">
        <v>0.55765783708424599</v>
      </c>
      <c r="D13" s="19">
        <v>53.900285467702275</v>
      </c>
      <c r="E13" s="15">
        <f t="shared" si="6"/>
        <v>-53.342627630618033</v>
      </c>
      <c r="F13" s="19">
        <v>4.5608444532961556</v>
      </c>
      <c r="G13" s="19">
        <v>847.74945230033859</v>
      </c>
      <c r="H13" s="15">
        <f t="shared" si="1"/>
        <v>-843.18860784704248</v>
      </c>
      <c r="I13" s="19">
        <v>15.806944167828453</v>
      </c>
      <c r="J13" s="19">
        <v>1191.352984133307</v>
      </c>
      <c r="K13" s="15">
        <f t="shared" si="3"/>
        <v>-1175.5460399654785</v>
      </c>
      <c r="L13" s="19">
        <v>22.090553010688442</v>
      </c>
      <c r="M13" s="19">
        <v>1849.2896501360949</v>
      </c>
      <c r="N13" s="15">
        <f t="shared" si="5"/>
        <v>-1827.1990971254065</v>
      </c>
    </row>
    <row r="14" spans="1:55" ht="18.75" customHeight="1" x14ac:dyDescent="0.3">
      <c r="A14" s="17" t="s">
        <v>25</v>
      </c>
      <c r="B14" s="23" t="s">
        <v>26</v>
      </c>
      <c r="C14" s="19">
        <v>0.79997344486490074</v>
      </c>
      <c r="D14" s="19">
        <v>224.80581557458672</v>
      </c>
      <c r="E14" s="15">
        <f t="shared" si="6"/>
        <v>-224.00584212972183</v>
      </c>
      <c r="F14" s="19">
        <v>1.5966274978423953</v>
      </c>
      <c r="G14" s="19">
        <v>449.61495054106086</v>
      </c>
      <c r="H14" s="15">
        <f t="shared" si="1"/>
        <v>-448.01832304321846</v>
      </c>
      <c r="I14" s="19">
        <v>2.3966009427072961</v>
      </c>
      <c r="J14" s="19">
        <v>674.42076611564755</v>
      </c>
      <c r="K14" s="15">
        <f t="shared" si="3"/>
        <v>-672.02416517294023</v>
      </c>
      <c r="L14" s="19">
        <v>3.1932549956847907</v>
      </c>
      <c r="M14" s="19">
        <v>899.2265816902343</v>
      </c>
      <c r="N14" s="15">
        <f t="shared" si="5"/>
        <v>-896.03332669454949</v>
      </c>
    </row>
    <row r="15" spans="1:55" ht="18.75" customHeight="1" x14ac:dyDescent="0.25">
      <c r="A15" s="17" t="s">
        <v>27</v>
      </c>
      <c r="B15" s="24" t="s">
        <v>28</v>
      </c>
      <c r="C15" s="19">
        <v>1.739361349000863</v>
      </c>
      <c r="D15" s="19">
        <v>18.02761734050322</v>
      </c>
      <c r="E15" s="15">
        <f t="shared" si="6"/>
        <v>-16.288255991502357</v>
      </c>
      <c r="F15" s="19">
        <v>3.4787226980017261</v>
      </c>
      <c r="G15" s="19">
        <v>36.055234681006439</v>
      </c>
      <c r="H15" s="15">
        <f t="shared" si="1"/>
        <v>-32.576511983004714</v>
      </c>
      <c r="I15" s="19">
        <v>5.2180840470025887</v>
      </c>
      <c r="J15" s="19">
        <v>54.07953262962225</v>
      </c>
      <c r="K15" s="15">
        <f t="shared" si="3"/>
        <v>-48.861448582619659</v>
      </c>
      <c r="L15" s="19">
        <v>6.9574453960034521</v>
      </c>
      <c r="M15" s="19">
        <v>72.107149970125477</v>
      </c>
      <c r="N15" s="15">
        <f t="shared" si="5"/>
        <v>-65.149704574122026</v>
      </c>
    </row>
    <row r="16" spans="1:55" ht="18.75" customHeight="1" x14ac:dyDescent="0.3">
      <c r="A16" s="17" t="s">
        <v>29</v>
      </c>
      <c r="B16" s="25" t="s">
        <v>30</v>
      </c>
      <c r="C16" s="15">
        <f>SUM(C17:C18)</f>
        <v>133.02131049591713</v>
      </c>
      <c r="D16" s="15">
        <f>SUM(D17:D18)</f>
        <v>78.862112460997139</v>
      </c>
      <c r="E16" s="15">
        <f t="shared" si="6"/>
        <v>54.159198034919996</v>
      </c>
      <c r="F16" s="15">
        <f t="shared" ref="F16:G16" si="16">SUM(F17:F18)</f>
        <v>249.1535550687114</v>
      </c>
      <c r="G16" s="15">
        <f t="shared" si="16"/>
        <v>273.99920334594708</v>
      </c>
      <c r="H16" s="15">
        <f t="shared" si="1"/>
        <v>-24.845648277235682</v>
      </c>
      <c r="I16" s="15">
        <f t="shared" ref="I16:J16" si="17">SUM(I17:I18)</f>
        <v>404.42142999402506</v>
      </c>
      <c r="J16" s="15">
        <f t="shared" si="17"/>
        <v>344.79851291243438</v>
      </c>
      <c r="K16" s="15">
        <f t="shared" si="3"/>
        <v>59.622917081590685</v>
      </c>
      <c r="L16" s="15">
        <f t="shared" ref="L16:M16" si="18">SUM(L17:L18)</f>
        <v>489.64681670317998</v>
      </c>
      <c r="M16" s="15">
        <f t="shared" si="18"/>
        <v>416.01938524862243</v>
      </c>
      <c r="N16" s="15">
        <f t="shared" si="5"/>
        <v>73.627431454557552</v>
      </c>
    </row>
    <row r="17" spans="1:14" ht="18.75" customHeight="1" x14ac:dyDescent="0.3">
      <c r="A17" s="17" t="s">
        <v>31</v>
      </c>
      <c r="B17" s="23" t="s">
        <v>32</v>
      </c>
      <c r="C17" s="19">
        <v>0.17260837814512381</v>
      </c>
      <c r="D17" s="19">
        <v>1.9916351324437361E-2</v>
      </c>
      <c r="E17" s="15">
        <f t="shared" si="6"/>
        <v>0.15269202682068644</v>
      </c>
      <c r="F17" s="19">
        <v>0.23899621589324835</v>
      </c>
      <c r="G17" s="19">
        <v>2.6555135099249817E-2</v>
      </c>
      <c r="H17" s="15">
        <f t="shared" si="1"/>
        <v>0.21244108079399854</v>
      </c>
      <c r="I17" s="19">
        <v>0.35185554006506004</v>
      </c>
      <c r="J17" s="19">
        <v>6.9707229635530776E-2</v>
      </c>
      <c r="K17" s="15">
        <f t="shared" si="3"/>
        <v>0.28214831042952926</v>
      </c>
      <c r="L17" s="19">
        <v>0.64396202615680798</v>
      </c>
      <c r="M17" s="19">
        <v>0.21907986456881098</v>
      </c>
      <c r="N17" s="15">
        <f t="shared" si="5"/>
        <v>0.42488216158799696</v>
      </c>
    </row>
    <row r="18" spans="1:14" ht="18.75" customHeight="1" x14ac:dyDescent="0.3">
      <c r="A18" s="17" t="s">
        <v>33</v>
      </c>
      <c r="B18" s="23" t="s">
        <v>34</v>
      </c>
      <c r="C18" s="19">
        <v>132.84870211777201</v>
      </c>
      <c r="D18" s="19">
        <v>78.842196109672699</v>
      </c>
      <c r="E18" s="15">
        <f t="shared" si="6"/>
        <v>54.006506008099308</v>
      </c>
      <c r="F18" s="19">
        <v>248.91455885281815</v>
      </c>
      <c r="G18" s="19">
        <v>273.97264821084781</v>
      </c>
      <c r="H18" s="15">
        <f t="shared" si="1"/>
        <v>-25.058089358029662</v>
      </c>
      <c r="I18" s="19">
        <v>404.06957445396</v>
      </c>
      <c r="J18" s="19">
        <v>344.72880568279885</v>
      </c>
      <c r="K18" s="15">
        <f t="shared" si="3"/>
        <v>59.340768771161152</v>
      </c>
      <c r="L18" s="19">
        <v>489.00285467702315</v>
      </c>
      <c r="M18" s="19">
        <v>415.80030538405362</v>
      </c>
      <c r="N18" s="15">
        <f t="shared" si="5"/>
        <v>73.202549292969536</v>
      </c>
    </row>
    <row r="19" spans="1:14" ht="18.75" customHeight="1" x14ac:dyDescent="0.3">
      <c r="A19" s="17" t="s">
        <v>35</v>
      </c>
      <c r="B19" s="25" t="s">
        <v>36</v>
      </c>
      <c r="C19" s="19">
        <v>27.420214849631542</v>
      </c>
      <c r="D19" s="19">
        <v>55.837028022505471</v>
      </c>
      <c r="E19" s="15">
        <f t="shared" si="6"/>
        <v>-28.41681317287393</v>
      </c>
      <c r="F19" s="19">
        <v>42.240482732523404</v>
      </c>
      <c r="G19" s="19">
        <v>149.25098046869815</v>
      </c>
      <c r="H19" s="15">
        <f t="shared" si="1"/>
        <v>-107.01049773617474</v>
      </c>
      <c r="I19" s="19">
        <v>88.19524015800306</v>
      </c>
      <c r="J19" s="19">
        <v>271.60580098917876</v>
      </c>
      <c r="K19" s="15">
        <f t="shared" si="3"/>
        <v>-183.4105608311757</v>
      </c>
      <c r="L19" s="19">
        <v>111.67248157737502</v>
      </c>
      <c r="M19" s="19">
        <v>358.95173272256523</v>
      </c>
      <c r="N19" s="15">
        <f t="shared" si="5"/>
        <v>-247.27925114519019</v>
      </c>
    </row>
    <row r="20" spans="1:14" ht="18.75" customHeight="1" x14ac:dyDescent="0.3">
      <c r="A20" s="17" t="s">
        <v>37</v>
      </c>
      <c r="B20" s="25" t="s">
        <v>38</v>
      </c>
      <c r="C20" s="19">
        <v>0.2</v>
      </c>
      <c r="D20" s="19">
        <v>0</v>
      </c>
      <c r="E20" s="15">
        <f t="shared" si="6"/>
        <v>0.2</v>
      </c>
      <c r="F20" s="19">
        <v>0.4</v>
      </c>
      <c r="G20" s="19">
        <v>0</v>
      </c>
      <c r="H20" s="15">
        <f t="shared" si="1"/>
        <v>0.4</v>
      </c>
      <c r="I20" s="19">
        <v>0.6</v>
      </c>
      <c r="J20" s="19">
        <v>0</v>
      </c>
      <c r="K20" s="15">
        <f t="shared" si="3"/>
        <v>0.6</v>
      </c>
      <c r="L20" s="19">
        <v>0.8</v>
      </c>
      <c r="M20" s="19">
        <v>0</v>
      </c>
      <c r="N20" s="15">
        <f t="shared" si="5"/>
        <v>0.8</v>
      </c>
    </row>
    <row r="21" spans="1:14" ht="18.75" customHeight="1" x14ac:dyDescent="0.3">
      <c r="A21" s="17" t="s">
        <v>39</v>
      </c>
      <c r="B21" s="21" t="s">
        <v>40</v>
      </c>
      <c r="C21" s="15">
        <f>SUM(C22:C23)</f>
        <v>183.64748498445036</v>
      </c>
      <c r="D21" s="15">
        <f>SUM(D22:D23)</f>
        <v>41.059216220618616</v>
      </c>
      <c r="E21" s="15">
        <f t="shared" si="6"/>
        <v>142.58826876383173</v>
      </c>
      <c r="F21" s="15">
        <f t="shared" ref="F21:G21" si="19">SUM(F22:F23)</f>
        <v>328.97447043616023</v>
      </c>
      <c r="G21" s="15">
        <f t="shared" si="19"/>
        <v>88.186245757844674</v>
      </c>
      <c r="H21" s="15">
        <f t="shared" si="1"/>
        <v>240.78822467831554</v>
      </c>
      <c r="I21" s="15">
        <f t="shared" ref="I21:J21" si="20">SUM(I22:I23)</f>
        <v>384.91183542942832</v>
      </c>
      <c r="J21" s="15">
        <f t="shared" si="20"/>
        <v>122.16394343528626</v>
      </c>
      <c r="K21" s="15">
        <f t="shared" si="3"/>
        <v>262.74789199414204</v>
      </c>
      <c r="L21" s="15">
        <f t="shared" ref="L21:M21" si="21">SUM(L22:L23)</f>
        <v>389.89902962156953</v>
      </c>
      <c r="M21" s="15">
        <f t="shared" si="21"/>
        <v>171.40217782551409</v>
      </c>
      <c r="N21" s="15">
        <f t="shared" si="5"/>
        <v>218.49685179605544</v>
      </c>
    </row>
    <row r="22" spans="1:14" ht="18.75" customHeight="1" x14ac:dyDescent="0.25">
      <c r="A22" s="17" t="s">
        <v>41</v>
      </c>
      <c r="B22" s="26" t="s">
        <v>42</v>
      </c>
      <c r="C22" s="19">
        <v>183.64748498445036</v>
      </c>
      <c r="D22" s="19">
        <v>41.059216220618616</v>
      </c>
      <c r="E22" s="15">
        <f t="shared" si="6"/>
        <v>142.58826876383173</v>
      </c>
      <c r="F22" s="19">
        <v>328.97447043616023</v>
      </c>
      <c r="G22" s="19">
        <v>88.186245757844674</v>
      </c>
      <c r="H22" s="15">
        <f t="shared" si="1"/>
        <v>240.78822467831554</v>
      </c>
      <c r="I22" s="19">
        <v>384.91183542942832</v>
      </c>
      <c r="J22" s="19">
        <v>122.16394343528626</v>
      </c>
      <c r="K22" s="15">
        <f t="shared" si="3"/>
        <v>262.74789199414204</v>
      </c>
      <c r="L22" s="19">
        <v>389.89902962156953</v>
      </c>
      <c r="M22" s="19">
        <v>171.40217782551409</v>
      </c>
      <c r="N22" s="15">
        <f t="shared" si="5"/>
        <v>218.49685179605544</v>
      </c>
    </row>
    <row r="23" spans="1:14" ht="18.75" customHeight="1" x14ac:dyDescent="0.25">
      <c r="A23" s="17" t="s">
        <v>43</v>
      </c>
      <c r="B23" s="26" t="s">
        <v>44</v>
      </c>
      <c r="C23" s="19">
        <v>0</v>
      </c>
      <c r="D23" s="19">
        <v>0</v>
      </c>
      <c r="E23" s="15">
        <f t="shared" si="6"/>
        <v>0</v>
      </c>
      <c r="F23" s="19">
        <v>0</v>
      </c>
      <c r="G23" s="19">
        <v>0</v>
      </c>
      <c r="H23" s="15">
        <f t="shared" si="1"/>
        <v>0</v>
      </c>
      <c r="I23" s="19">
        <v>0</v>
      </c>
      <c r="J23" s="19">
        <v>0</v>
      </c>
      <c r="K23" s="15">
        <f t="shared" si="3"/>
        <v>0</v>
      </c>
      <c r="L23" s="19">
        <v>0</v>
      </c>
      <c r="M23" s="19">
        <v>0</v>
      </c>
      <c r="N23" s="15">
        <f t="shared" si="5"/>
        <v>0</v>
      </c>
    </row>
    <row r="24" spans="1:14" ht="18.75" customHeight="1" x14ac:dyDescent="0.3">
      <c r="A24" s="17" t="s">
        <v>45</v>
      </c>
      <c r="B24" s="27" t="s">
        <v>46</v>
      </c>
      <c r="C24" s="15">
        <f>SUM(C25:C26)</f>
        <v>206.84577665001819</v>
      </c>
      <c r="D24" s="15">
        <f>SUM(D25:D26)</f>
        <v>327.79824909173612</v>
      </c>
      <c r="E24" s="15">
        <f t="shared" si="6"/>
        <v>-120.95247244171793</v>
      </c>
      <c r="F24" s="15">
        <f t="shared" ref="F24:G24" si="22">SUM(F25:F26)</f>
        <v>433.77531380336711</v>
      </c>
      <c r="G24" s="15">
        <f t="shared" si="22"/>
        <v>651.77591317463884</v>
      </c>
      <c r="H24" s="15">
        <f t="shared" si="1"/>
        <v>-218.00059937127173</v>
      </c>
      <c r="I24" s="15">
        <f t="shared" ref="I24:J24" si="23">SUM(I25:I26)</f>
        <v>660.3215178202563</v>
      </c>
      <c r="J24" s="15">
        <f t="shared" si="23"/>
        <v>931.86247892413746</v>
      </c>
      <c r="K24" s="15">
        <f t="shared" si="3"/>
        <v>-271.54096110388116</v>
      </c>
      <c r="L24" s="15">
        <f t="shared" ref="L24:M24" si="24">SUM(L25:L26)</f>
        <v>1049.8639657976696</v>
      </c>
      <c r="M24" s="15">
        <f t="shared" si="24"/>
        <v>1252.6003449123205</v>
      </c>
      <c r="N24" s="15">
        <f t="shared" si="5"/>
        <v>-202.73637911465084</v>
      </c>
    </row>
    <row r="25" spans="1:14" ht="18.75" customHeight="1" x14ac:dyDescent="0.25">
      <c r="A25" s="17" t="s">
        <v>47</v>
      </c>
      <c r="B25" s="26" t="s">
        <v>42</v>
      </c>
      <c r="C25" s="19">
        <v>19.778127443352847</v>
      </c>
      <c r="D25" s="19">
        <v>135.25028387896313</v>
      </c>
      <c r="E25" s="15">
        <f t="shared" si="6"/>
        <v>-115.47215643561029</v>
      </c>
      <c r="F25" s="19">
        <v>109.68316748457271</v>
      </c>
      <c r="G25" s="19">
        <v>187.26353184289889</v>
      </c>
      <c r="H25" s="15">
        <f t="shared" si="1"/>
        <v>-77.580364358326179</v>
      </c>
      <c r="I25" s="19">
        <v>144.9095812870292</v>
      </c>
      <c r="J25" s="19">
        <v>258.45744672603621</v>
      </c>
      <c r="K25" s="15">
        <f t="shared" si="3"/>
        <v>-113.54786543900701</v>
      </c>
      <c r="L25" s="19">
        <v>332.69939034789206</v>
      </c>
      <c r="M25" s="19">
        <v>334.64907358522748</v>
      </c>
      <c r="N25" s="15">
        <f t="shared" si="5"/>
        <v>-1.9496832373354209</v>
      </c>
    </row>
    <row r="26" spans="1:14" ht="18.75" customHeight="1" x14ac:dyDescent="0.25">
      <c r="A26" s="17" t="s">
        <v>48</v>
      </c>
      <c r="B26" s="26" t="s">
        <v>44</v>
      </c>
      <c r="C26" s="19">
        <v>187.06764920666535</v>
      </c>
      <c r="D26" s="19">
        <v>192.54796521277299</v>
      </c>
      <c r="E26" s="15">
        <f t="shared" si="6"/>
        <v>-5.4803160061076426</v>
      </c>
      <c r="F26" s="19">
        <v>324.09214631879439</v>
      </c>
      <c r="G26" s="19">
        <v>464.51238133174002</v>
      </c>
      <c r="H26" s="15">
        <f t="shared" si="1"/>
        <v>-140.42023501294562</v>
      </c>
      <c r="I26" s="19">
        <v>515.41193653322705</v>
      </c>
      <c r="J26" s="19">
        <v>673.40503219810125</v>
      </c>
      <c r="K26" s="15">
        <f t="shared" si="3"/>
        <v>-157.9930956648742</v>
      </c>
      <c r="L26" s="19">
        <v>717.16457544977754</v>
      </c>
      <c r="M26" s="19">
        <v>917.95127132709285</v>
      </c>
      <c r="N26" s="15">
        <f t="shared" si="5"/>
        <v>-200.78669587731531</v>
      </c>
    </row>
    <row r="27" spans="1:14" ht="18.75" customHeight="1" x14ac:dyDescent="0.3">
      <c r="A27" s="13" t="s">
        <v>49</v>
      </c>
      <c r="B27" s="28" t="s">
        <v>50</v>
      </c>
      <c r="C27" s="15">
        <f>SUM(C28:C29)</f>
        <v>1.3100643962026157</v>
      </c>
      <c r="D27" s="15">
        <f>SUM(D28:D29)</f>
        <v>5.5977862975502886</v>
      </c>
      <c r="E27" s="15">
        <f t="shared" si="6"/>
        <v>-4.2877219013476733</v>
      </c>
      <c r="F27" s="15">
        <f t="shared" ref="F27:G27" si="25">SUM(F28:F29)</f>
        <v>11.802761734050321</v>
      </c>
      <c r="G27" s="15">
        <f t="shared" si="25"/>
        <v>7.6568741286596289</v>
      </c>
      <c r="H27" s="15">
        <f t="shared" si="1"/>
        <v>4.1458876053906923</v>
      </c>
      <c r="I27" s="15">
        <f t="shared" ref="I27:J27" si="26">SUM(I28:I29)</f>
        <v>13.006705171612563</v>
      </c>
      <c r="J27" s="15">
        <f t="shared" si="26"/>
        <v>11.410736904999004</v>
      </c>
      <c r="K27" s="15">
        <f t="shared" si="3"/>
        <v>1.5959682666135588</v>
      </c>
      <c r="L27" s="15">
        <f t="shared" ref="L27:M27" si="27">SUM(L28:L29)</f>
        <v>15.036911637787956</v>
      </c>
      <c r="M27" s="15">
        <f t="shared" si="27"/>
        <v>25.633231593971985</v>
      </c>
      <c r="N27" s="15">
        <f t="shared" si="5"/>
        <v>-10.596319956184029</v>
      </c>
    </row>
    <row r="28" spans="1:14" ht="18.75" customHeight="1" x14ac:dyDescent="0.3">
      <c r="A28" s="17" t="s">
        <v>51</v>
      </c>
      <c r="B28" s="21" t="s">
        <v>52</v>
      </c>
      <c r="C28" s="19">
        <v>0.22462324902077938</v>
      </c>
      <c r="D28" s="19">
        <v>2.0626339374626568</v>
      </c>
      <c r="E28" s="15">
        <f t="shared" si="6"/>
        <v>-1.8380106884418774</v>
      </c>
      <c r="F28" s="19">
        <v>1.3566354643829248</v>
      </c>
      <c r="G28" s="19">
        <v>3.8727673770165301</v>
      </c>
      <c r="H28" s="15">
        <f t="shared" si="1"/>
        <v>-2.5161319126336052</v>
      </c>
      <c r="I28" s="19">
        <v>1.6012746464847638</v>
      </c>
      <c r="J28" s="19">
        <v>6.3420254929296958</v>
      </c>
      <c r="K28" s="15">
        <f t="shared" si="3"/>
        <v>-4.7407508464449322</v>
      </c>
      <c r="L28" s="19">
        <v>2.6821350328619795</v>
      </c>
      <c r="M28" s="19">
        <v>9.0063976299541917</v>
      </c>
      <c r="N28" s="15">
        <f t="shared" si="5"/>
        <v>-6.3242625970922122</v>
      </c>
    </row>
    <row r="29" spans="1:14" ht="18.75" customHeight="1" x14ac:dyDescent="0.3">
      <c r="A29" s="17" t="s">
        <v>53</v>
      </c>
      <c r="B29" s="21" t="s">
        <v>54</v>
      </c>
      <c r="C29" s="19">
        <v>1.0854411471818364</v>
      </c>
      <c r="D29" s="19">
        <v>3.5351523600876318</v>
      </c>
      <c r="E29" s="15">
        <f t="shared" si="6"/>
        <v>-2.4497112129057954</v>
      </c>
      <c r="F29" s="19">
        <v>10.446126269667396</v>
      </c>
      <c r="G29" s="19">
        <v>3.7841067516430988</v>
      </c>
      <c r="H29" s="15">
        <f t="shared" si="1"/>
        <v>6.6620195180242963</v>
      </c>
      <c r="I29" s="19">
        <v>11.405430525127798</v>
      </c>
      <c r="J29" s="19">
        <v>5.068711412069308</v>
      </c>
      <c r="K29" s="15">
        <f t="shared" si="3"/>
        <v>6.3367191130584901</v>
      </c>
      <c r="L29" s="19">
        <v>12.354776604925977</v>
      </c>
      <c r="M29" s="19">
        <v>16.626833964017791</v>
      </c>
      <c r="N29" s="15">
        <f t="shared" si="5"/>
        <v>-4.2720573590918143</v>
      </c>
    </row>
    <row r="30" spans="1:14" ht="18.75" customHeight="1" x14ac:dyDescent="0.3">
      <c r="A30" s="17"/>
      <c r="B30" s="21"/>
      <c r="C30" s="12" t="s">
        <v>55</v>
      </c>
      <c r="D30" s="12" t="s">
        <v>56</v>
      </c>
      <c r="E30" s="12" t="s">
        <v>57</v>
      </c>
      <c r="F30" s="12" t="s">
        <v>55</v>
      </c>
      <c r="G30" s="12" t="s">
        <v>56</v>
      </c>
      <c r="H30" s="12" t="s">
        <v>57</v>
      </c>
      <c r="I30" s="12" t="s">
        <v>55</v>
      </c>
      <c r="J30" s="12" t="s">
        <v>56</v>
      </c>
      <c r="K30" s="12" t="s">
        <v>57</v>
      </c>
      <c r="L30" s="12" t="s">
        <v>55</v>
      </c>
      <c r="M30" s="12" t="s">
        <v>56</v>
      </c>
      <c r="N30" s="12" t="s">
        <v>57</v>
      </c>
    </row>
    <row r="31" spans="1:14" ht="18.75" customHeight="1" x14ac:dyDescent="0.3">
      <c r="A31" s="13" t="s">
        <v>58</v>
      </c>
      <c r="B31" s="29" t="s">
        <v>59</v>
      </c>
      <c r="C31" s="15">
        <f>+C32+C35+E38+C39+C48</f>
        <v>4715.2630118170346</v>
      </c>
      <c r="D31" s="15">
        <f>+D32+D35+D39</f>
        <v>5059.6076037841076</v>
      </c>
      <c r="E31" s="15">
        <f t="shared" ref="E31" si="28">+C31-D31</f>
        <v>-344.34459196707303</v>
      </c>
      <c r="F31" s="15">
        <f t="shared" ref="F31" si="29">+F32+F35+H38+F39+F48</f>
        <v>3334.547508079399</v>
      </c>
      <c r="G31" s="15">
        <f t="shared" ref="G31" si="30">+G32+G35+G39</f>
        <v>5013.6937540928102</v>
      </c>
      <c r="H31" s="15">
        <f t="shared" ref="H31:H37" si="31">+F31-G31</f>
        <v>-1679.1462460134112</v>
      </c>
      <c r="I31" s="15">
        <f t="shared" ref="I31" si="32">+I32+I35+K38+I39+I48</f>
        <v>4449.3143156741671</v>
      </c>
      <c r="J31" s="15">
        <f t="shared" ref="J31" si="33">+J32+J35+J39</f>
        <v>6899.9581445263229</v>
      </c>
      <c r="K31" s="15">
        <f t="shared" ref="K31:K37" si="34">+I31-J31</f>
        <v>-2450.6438288521558</v>
      </c>
      <c r="L31" s="15">
        <f t="shared" ref="L31" si="35">+L32+L35+N38+L39+L48</f>
        <v>4407.455141472482</v>
      </c>
      <c r="M31" s="15">
        <f t="shared" ref="M31" si="36">+M32+M35+M39</f>
        <v>8260.5775196839932</v>
      </c>
      <c r="N31" s="15">
        <f t="shared" ref="N31:N37" si="37">+L31-M31</f>
        <v>-3853.1223782115112</v>
      </c>
    </row>
    <row r="32" spans="1:14" ht="18.75" customHeight="1" x14ac:dyDescent="0.25">
      <c r="A32" s="17" t="s">
        <v>60</v>
      </c>
      <c r="B32" s="18" t="s">
        <v>22</v>
      </c>
      <c r="C32" s="15">
        <f>+C33+C34</f>
        <v>331.53923521210913</v>
      </c>
      <c r="D32" s="15">
        <f>+D33+D34</f>
        <v>544.40519816769563</v>
      </c>
      <c r="E32" s="15">
        <f t="shared" si="6"/>
        <v>-212.8659629555865</v>
      </c>
      <c r="F32" s="15">
        <f t="shared" ref="F32:G32" si="38">+F33+F34</f>
        <v>-92.336885082653012</v>
      </c>
      <c r="G32" s="15">
        <f t="shared" si="38"/>
        <v>1278.0740556330079</v>
      </c>
      <c r="H32" s="15">
        <f t="shared" si="31"/>
        <v>-1370.4109407156609</v>
      </c>
      <c r="I32" s="15">
        <f t="shared" ref="I32:J32" si="39">+I33+I34</f>
        <v>251.58351589988638</v>
      </c>
      <c r="J32" s="15">
        <f t="shared" si="39"/>
        <v>2010.7018854145917</v>
      </c>
      <c r="K32" s="15">
        <f t="shared" si="34"/>
        <v>-1759.1183695147054</v>
      </c>
      <c r="L32" s="15">
        <f t="shared" ref="L32:M32" si="40">+L33+L34</f>
        <v>835.3785766447586</v>
      </c>
      <c r="M32" s="15">
        <f t="shared" si="40"/>
        <v>3181.9695611763923</v>
      </c>
      <c r="N32" s="15">
        <f t="shared" si="37"/>
        <v>-2346.5909845316337</v>
      </c>
    </row>
    <row r="33" spans="1:14" ht="18.75" customHeight="1" x14ac:dyDescent="0.25">
      <c r="A33" s="17" t="s">
        <v>61</v>
      </c>
      <c r="B33" s="30" t="s">
        <v>62</v>
      </c>
      <c r="C33" s="19">
        <v>2.0912168890659233</v>
      </c>
      <c r="D33" s="19">
        <v>243.18196906326762</v>
      </c>
      <c r="E33" s="15">
        <f t="shared" si="6"/>
        <v>-241.0907521742017</v>
      </c>
      <c r="F33" s="19">
        <v>-6.2338179645489795</v>
      </c>
      <c r="G33" s="19">
        <v>648.90792006904326</v>
      </c>
      <c r="H33" s="15">
        <f t="shared" si="31"/>
        <v>-655.14173803359222</v>
      </c>
      <c r="I33" s="19">
        <v>22.807541658368102</v>
      </c>
      <c r="J33" s="19">
        <v>1078.9882493527184</v>
      </c>
      <c r="K33" s="15">
        <f t="shared" si="34"/>
        <v>-1056.1807076943503</v>
      </c>
      <c r="L33" s="19">
        <v>118.99024098785102</v>
      </c>
      <c r="M33" s="19">
        <v>1635.5274513709087</v>
      </c>
      <c r="N33" s="15">
        <f t="shared" si="37"/>
        <v>-1516.5372103830578</v>
      </c>
    </row>
    <row r="34" spans="1:14" ht="18.75" customHeight="1" x14ac:dyDescent="0.25">
      <c r="A34" s="17" t="s">
        <v>63</v>
      </c>
      <c r="B34" s="30" t="s">
        <v>64</v>
      </c>
      <c r="C34" s="19">
        <v>329.44801832304319</v>
      </c>
      <c r="D34" s="19">
        <v>301.22322910442801</v>
      </c>
      <c r="E34" s="15">
        <f t="shared" si="6"/>
        <v>28.224789218615172</v>
      </c>
      <c r="F34" s="19">
        <v>-86.103067118104036</v>
      </c>
      <c r="G34" s="19">
        <v>629.16613556396464</v>
      </c>
      <c r="H34" s="15">
        <f t="shared" si="31"/>
        <v>-715.26920268206868</v>
      </c>
      <c r="I34" s="19">
        <v>228.77597424151827</v>
      </c>
      <c r="J34" s="19">
        <v>931.71363606187344</v>
      </c>
      <c r="K34" s="15">
        <f t="shared" si="34"/>
        <v>-702.93766182035517</v>
      </c>
      <c r="L34" s="19">
        <v>716.38833565690754</v>
      </c>
      <c r="M34" s="19">
        <v>1546.4421098054836</v>
      </c>
      <c r="N34" s="15">
        <f t="shared" si="37"/>
        <v>-830.05377414857605</v>
      </c>
    </row>
    <row r="35" spans="1:14" ht="18.75" customHeight="1" x14ac:dyDescent="0.25">
      <c r="A35" s="17" t="s">
        <v>65</v>
      </c>
      <c r="B35" s="18" t="s">
        <v>30</v>
      </c>
      <c r="C35" s="15">
        <f>+C36+C37</f>
        <v>2302.796488083382</v>
      </c>
      <c r="D35" s="15">
        <f>+D36+D37</f>
        <v>672.32294363672611</v>
      </c>
      <c r="E35" s="15">
        <f t="shared" si="6"/>
        <v>1630.473544446656</v>
      </c>
      <c r="F35" s="15">
        <f t="shared" ref="F35:G35" si="41">+F36+F37</f>
        <v>2548.2325565956312</v>
      </c>
      <c r="G35" s="15">
        <f t="shared" si="41"/>
        <v>79.848137821152008</v>
      </c>
      <c r="H35" s="15">
        <f t="shared" si="31"/>
        <v>2468.3844187744794</v>
      </c>
      <c r="I35" s="15">
        <f t="shared" ref="I35:J35" si="42">+I36+I37</f>
        <v>2544.8023634070228</v>
      </c>
      <c r="J35" s="15">
        <f t="shared" si="42"/>
        <v>415.27059682666186</v>
      </c>
      <c r="K35" s="15">
        <f t="shared" si="34"/>
        <v>2129.5317665803609</v>
      </c>
      <c r="L35" s="15">
        <f t="shared" ref="L35:M35" si="43">+L36+L37</f>
        <v>2966.0591515634333</v>
      </c>
      <c r="M35" s="15">
        <f t="shared" si="43"/>
        <v>-315.88013675894695</v>
      </c>
      <c r="N35" s="15">
        <f t="shared" si="37"/>
        <v>3281.93928832238</v>
      </c>
    </row>
    <row r="36" spans="1:14" ht="18.75" customHeight="1" x14ac:dyDescent="0.25">
      <c r="A36" s="17" t="s">
        <v>66</v>
      </c>
      <c r="B36" s="30" t="s">
        <v>32</v>
      </c>
      <c r="C36" s="19">
        <v>10.167828453827253</v>
      </c>
      <c r="D36" s="19">
        <v>-0.29542587797915421</v>
      </c>
      <c r="E36" s="15">
        <f t="shared" si="6"/>
        <v>10.463254331806407</v>
      </c>
      <c r="F36" s="19">
        <v>-4.6429662085906278</v>
      </c>
      <c r="G36" s="19">
        <v>106.84943238398726</v>
      </c>
      <c r="H36" s="15">
        <f t="shared" si="31"/>
        <v>-111.49239859257789</v>
      </c>
      <c r="I36" s="19">
        <v>18.920102237270097</v>
      </c>
      <c r="J36" s="19">
        <v>132.6282281086105</v>
      </c>
      <c r="K36" s="15">
        <f t="shared" si="34"/>
        <v>-113.7081258713404</v>
      </c>
      <c r="L36" s="19">
        <v>-111.74351058886012</v>
      </c>
      <c r="M36" s="19">
        <v>141.17191130584877</v>
      </c>
      <c r="N36" s="15">
        <f t="shared" si="37"/>
        <v>-252.91542189470889</v>
      </c>
    </row>
    <row r="37" spans="1:14" ht="18.75" customHeight="1" x14ac:dyDescent="0.25">
      <c r="A37" s="17" t="s">
        <v>67</v>
      </c>
      <c r="B37" s="30" t="s">
        <v>34</v>
      </c>
      <c r="C37" s="19">
        <v>2292.6286596295549</v>
      </c>
      <c r="D37" s="19">
        <v>672.61836951470525</v>
      </c>
      <c r="E37" s="15">
        <f t="shared" si="6"/>
        <v>1620.0102901148498</v>
      </c>
      <c r="F37" s="19">
        <v>2552.8755228042219</v>
      </c>
      <c r="G37" s="19">
        <v>-27.001294562835255</v>
      </c>
      <c r="H37" s="15">
        <f t="shared" si="31"/>
        <v>2579.8768173670569</v>
      </c>
      <c r="I37" s="19">
        <v>2525.8822611697528</v>
      </c>
      <c r="J37" s="19">
        <v>282.64236871805133</v>
      </c>
      <c r="K37" s="15">
        <f t="shared" si="34"/>
        <v>2243.2398924517015</v>
      </c>
      <c r="L37" s="19">
        <v>3077.8026621522936</v>
      </c>
      <c r="M37" s="19">
        <v>-457.05204806479571</v>
      </c>
      <c r="N37" s="15">
        <f t="shared" si="37"/>
        <v>3534.8547102170892</v>
      </c>
    </row>
    <row r="38" spans="1:14" ht="18.75" customHeight="1" x14ac:dyDescent="0.25">
      <c r="A38" s="17" t="s">
        <v>68</v>
      </c>
      <c r="B38" s="31" t="s">
        <v>69</v>
      </c>
      <c r="C38" s="32"/>
      <c r="D38" s="32"/>
      <c r="E38" s="19">
        <v>-7.6870000000000065</v>
      </c>
      <c r="F38" s="32"/>
      <c r="G38" s="32"/>
      <c r="H38" s="19">
        <v>42.813000000000002</v>
      </c>
      <c r="I38" s="32"/>
      <c r="J38" s="32"/>
      <c r="K38" s="19">
        <v>60.202000000000012</v>
      </c>
      <c r="L38" s="32"/>
      <c r="M38" s="32"/>
      <c r="N38" s="19">
        <v>34.853000000000002</v>
      </c>
    </row>
    <row r="39" spans="1:14" ht="18.75" customHeight="1" x14ac:dyDescent="0.25">
      <c r="A39" s="17" t="s">
        <v>70</v>
      </c>
      <c r="B39" s="18" t="s">
        <v>36</v>
      </c>
      <c r="C39" s="15">
        <f>SUM(C41:C47)</f>
        <v>668.21428852154281</v>
      </c>
      <c r="D39" s="15">
        <f>SUM(D41:D47)</f>
        <v>3842.8794619796859</v>
      </c>
      <c r="E39" s="15">
        <f t="shared" si="6"/>
        <v>-3174.6651734581428</v>
      </c>
      <c r="F39" s="15">
        <f t="shared" ref="F39:G39" si="44">SUM(F41:F47)</f>
        <v>-159.16116343357896</v>
      </c>
      <c r="G39" s="15">
        <f t="shared" si="44"/>
        <v>3655.7715606386505</v>
      </c>
      <c r="H39" s="15">
        <f t="shared" ref="H39" si="45">+F39-G39</f>
        <v>-3814.9327240722296</v>
      </c>
      <c r="I39" s="15">
        <f t="shared" ref="I39:J39" si="46">SUM(I41:I47)</f>
        <v>685.32643636725754</v>
      </c>
      <c r="J39" s="15">
        <f t="shared" si="46"/>
        <v>4473.9856622850693</v>
      </c>
      <c r="K39" s="15">
        <f t="shared" ref="K39" si="47">+I39-J39</f>
        <v>-3788.6592259178119</v>
      </c>
      <c r="L39" s="15">
        <f t="shared" ref="L39:M39" si="48">SUM(L41:L47)</f>
        <v>-394.43558673570999</v>
      </c>
      <c r="M39" s="15">
        <f t="shared" si="48"/>
        <v>5394.4880952665471</v>
      </c>
      <c r="N39" s="15">
        <f t="shared" ref="N39" si="49">+L39-M39</f>
        <v>-5788.923682002257</v>
      </c>
    </row>
    <row r="40" spans="1:14" ht="18.75" customHeight="1" x14ac:dyDescent="0.3">
      <c r="A40" s="33"/>
      <c r="B40" s="34" t="s">
        <v>71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</row>
    <row r="41" spans="1:14" ht="18.75" customHeight="1" x14ac:dyDescent="0.25">
      <c r="A41" s="17" t="s">
        <v>72</v>
      </c>
      <c r="B41" s="26" t="s">
        <v>73</v>
      </c>
      <c r="C41" s="19">
        <v>0</v>
      </c>
      <c r="D41" s="19">
        <v>0</v>
      </c>
      <c r="E41" s="15">
        <f t="shared" ref="E41:E46" si="50">+C41-D41</f>
        <v>0</v>
      </c>
      <c r="F41" s="19">
        <v>0</v>
      </c>
      <c r="G41" s="19">
        <v>0</v>
      </c>
      <c r="H41" s="15">
        <f t="shared" ref="H41:H48" si="51">+F41-G41</f>
        <v>0</v>
      </c>
      <c r="I41" s="19">
        <v>0</v>
      </c>
      <c r="J41" s="19">
        <v>0</v>
      </c>
      <c r="K41" s="15">
        <f t="shared" ref="K41:K48" si="52">+I41-J41</f>
        <v>0</v>
      </c>
      <c r="L41" s="19">
        <v>0</v>
      </c>
      <c r="M41" s="19">
        <v>0</v>
      </c>
      <c r="N41" s="15">
        <f t="shared" ref="N41:N48" si="53">+L41-M41</f>
        <v>0</v>
      </c>
    </row>
    <row r="42" spans="1:14" ht="18.75" customHeight="1" x14ac:dyDescent="0.25">
      <c r="A42" s="17" t="s">
        <v>74</v>
      </c>
      <c r="B42" s="26" t="s">
        <v>75</v>
      </c>
      <c r="C42" s="19">
        <v>268.27</v>
      </c>
      <c r="D42" s="19">
        <v>3845.2300000000005</v>
      </c>
      <c r="E42" s="15">
        <f t="shared" si="50"/>
        <v>-3576.9600000000005</v>
      </c>
      <c r="F42" s="19">
        <v>-783.48500000000001</v>
      </c>
      <c r="G42" s="19">
        <v>3576.1729999999998</v>
      </c>
      <c r="H42" s="15">
        <f t="shared" si="51"/>
        <v>-4359.6579999999994</v>
      </c>
      <c r="I42" s="19">
        <v>23.54400000000004</v>
      </c>
      <c r="J42" s="19">
        <v>4153.51</v>
      </c>
      <c r="K42" s="15">
        <f t="shared" si="52"/>
        <v>-4129.9660000000003</v>
      </c>
      <c r="L42" s="19">
        <v>-886.96900000000005</v>
      </c>
      <c r="M42" s="19">
        <v>4595.0249999999996</v>
      </c>
      <c r="N42" s="15">
        <f t="shared" si="53"/>
        <v>-5481.9939999999997</v>
      </c>
    </row>
    <row r="43" spans="1:14" ht="18.75" customHeight="1" x14ac:dyDescent="0.25">
      <c r="A43" s="17" t="s">
        <v>76</v>
      </c>
      <c r="B43" s="26" t="s">
        <v>77</v>
      </c>
      <c r="C43" s="19">
        <v>-100.25371147845715</v>
      </c>
      <c r="D43" s="19">
        <v>-594.88113802031467</v>
      </c>
      <c r="E43" s="15">
        <f t="shared" si="50"/>
        <v>494.62742654185752</v>
      </c>
      <c r="F43" s="19">
        <v>75.432436566421046</v>
      </c>
      <c r="G43" s="19">
        <v>-590.41473936134912</v>
      </c>
      <c r="H43" s="15">
        <f t="shared" si="51"/>
        <v>665.84717592777019</v>
      </c>
      <c r="I43" s="19">
        <v>221.76843636725749</v>
      </c>
      <c r="J43" s="19">
        <v>-516.91233771493057</v>
      </c>
      <c r="K43" s="15">
        <f t="shared" si="52"/>
        <v>738.68077408218801</v>
      </c>
      <c r="L43" s="19">
        <v>251.62641326428999</v>
      </c>
      <c r="M43" s="19">
        <v>-488.29590473345286</v>
      </c>
      <c r="N43" s="15">
        <f t="shared" si="53"/>
        <v>739.92231799774288</v>
      </c>
    </row>
    <row r="44" spans="1:14" ht="18.75" customHeight="1" x14ac:dyDescent="0.25">
      <c r="A44" s="17" t="s">
        <v>78</v>
      </c>
      <c r="B44" s="26" t="s">
        <v>79</v>
      </c>
      <c r="C44" s="19">
        <v>0</v>
      </c>
      <c r="D44" s="19">
        <v>0</v>
      </c>
      <c r="E44" s="15">
        <f t="shared" si="50"/>
        <v>0</v>
      </c>
      <c r="F44" s="19">
        <v>0</v>
      </c>
      <c r="G44" s="19">
        <v>0</v>
      </c>
      <c r="H44" s="15">
        <f t="shared" si="51"/>
        <v>0</v>
      </c>
      <c r="I44" s="19">
        <v>0</v>
      </c>
      <c r="J44" s="19">
        <v>0</v>
      </c>
      <c r="K44" s="15">
        <f t="shared" si="52"/>
        <v>0</v>
      </c>
      <c r="L44" s="19">
        <v>0</v>
      </c>
      <c r="M44" s="19">
        <v>0</v>
      </c>
      <c r="N44" s="15">
        <f t="shared" si="53"/>
        <v>0</v>
      </c>
    </row>
    <row r="45" spans="1:14" ht="18.75" customHeight="1" x14ac:dyDescent="0.25">
      <c r="A45" s="17" t="s">
        <v>80</v>
      </c>
      <c r="B45" s="26" t="s">
        <v>81</v>
      </c>
      <c r="C45" s="19">
        <v>301.63299999999998</v>
      </c>
      <c r="D45" s="19">
        <v>29.576000000000001</v>
      </c>
      <c r="E45" s="15">
        <f t="shared" si="50"/>
        <v>272.05699999999996</v>
      </c>
      <c r="F45" s="19">
        <v>442.40899999999999</v>
      </c>
      <c r="G45" s="19">
        <v>86.337000000000003</v>
      </c>
      <c r="H45" s="15">
        <f t="shared" si="51"/>
        <v>356.072</v>
      </c>
      <c r="I45" s="19">
        <v>386.54300000000001</v>
      </c>
      <c r="J45" s="19">
        <v>112.328</v>
      </c>
      <c r="K45" s="15">
        <f t="shared" si="52"/>
        <v>274.21500000000003</v>
      </c>
      <c r="L45" s="19">
        <v>259.37700000000001</v>
      </c>
      <c r="M45" s="19">
        <v>601.27499999999998</v>
      </c>
      <c r="N45" s="15">
        <f t="shared" si="53"/>
        <v>-341.89799999999997</v>
      </c>
    </row>
    <row r="46" spans="1:14" ht="18.75" customHeight="1" x14ac:dyDescent="0.25">
      <c r="A46" s="17" t="s">
        <v>82</v>
      </c>
      <c r="B46" s="26" t="s">
        <v>83</v>
      </c>
      <c r="C46" s="19">
        <v>198.565</v>
      </c>
      <c r="D46" s="19">
        <v>562.95460000000003</v>
      </c>
      <c r="E46" s="15">
        <f t="shared" si="50"/>
        <v>-364.38960000000003</v>
      </c>
      <c r="F46" s="19">
        <v>106.4824</v>
      </c>
      <c r="G46" s="19">
        <v>583.67630000000008</v>
      </c>
      <c r="H46" s="15">
        <f t="shared" si="51"/>
        <v>-477.1939000000001</v>
      </c>
      <c r="I46" s="19">
        <v>53.471000000000004</v>
      </c>
      <c r="J46" s="19">
        <v>725.06</v>
      </c>
      <c r="K46" s="15">
        <f t="shared" si="52"/>
        <v>-671.58899999999994</v>
      </c>
      <c r="L46" s="19">
        <v>-18.47</v>
      </c>
      <c r="M46" s="19">
        <v>686.48400000000004</v>
      </c>
      <c r="N46" s="15">
        <f t="shared" si="53"/>
        <v>-704.95400000000006</v>
      </c>
    </row>
    <row r="47" spans="1:14" ht="18.75" customHeight="1" x14ac:dyDescent="0.25">
      <c r="A47" s="17" t="s">
        <v>84</v>
      </c>
      <c r="B47" s="26" t="s">
        <v>85</v>
      </c>
      <c r="C47" s="32"/>
      <c r="D47" s="19">
        <v>0</v>
      </c>
      <c r="E47" s="15">
        <f t="shared" si="6"/>
        <v>0</v>
      </c>
      <c r="F47" s="32"/>
      <c r="G47" s="19">
        <v>0</v>
      </c>
      <c r="H47" s="15">
        <f t="shared" si="51"/>
        <v>0</v>
      </c>
      <c r="I47" s="32"/>
      <c r="J47" s="19">
        <v>0</v>
      </c>
      <c r="K47" s="15">
        <f t="shared" si="52"/>
        <v>0</v>
      </c>
      <c r="L47" s="32"/>
      <c r="M47" s="19">
        <v>0</v>
      </c>
      <c r="N47" s="15">
        <f t="shared" si="53"/>
        <v>0</v>
      </c>
    </row>
    <row r="48" spans="1:14" ht="18.75" customHeight="1" x14ac:dyDescent="0.25">
      <c r="A48" s="17" t="s">
        <v>86</v>
      </c>
      <c r="B48" s="18" t="s">
        <v>38</v>
      </c>
      <c r="C48" s="19">
        <v>1420.4</v>
      </c>
      <c r="D48" s="32"/>
      <c r="E48" s="15">
        <f t="shared" si="6"/>
        <v>1420.4</v>
      </c>
      <c r="F48" s="19">
        <v>995</v>
      </c>
      <c r="G48" s="32"/>
      <c r="H48" s="15">
        <f t="shared" si="51"/>
        <v>995</v>
      </c>
      <c r="I48" s="19">
        <v>907.4</v>
      </c>
      <c r="J48" s="32"/>
      <c r="K48" s="15">
        <f t="shared" si="52"/>
        <v>907.4</v>
      </c>
      <c r="L48" s="19">
        <v>965.6</v>
      </c>
      <c r="M48" s="32"/>
      <c r="N48" s="15">
        <f t="shared" si="53"/>
        <v>965.6</v>
      </c>
    </row>
    <row r="49" spans="1:14" ht="18.75" customHeight="1" x14ac:dyDescent="0.25">
      <c r="A49" s="13" t="s">
        <v>87</v>
      </c>
      <c r="B49" s="35" t="s">
        <v>88</v>
      </c>
      <c r="C49" s="32"/>
      <c r="D49" s="32"/>
      <c r="E49" s="15">
        <f>+E31-E6-E27</f>
        <v>-61.283499000653514</v>
      </c>
      <c r="F49" s="32"/>
      <c r="G49" s="32"/>
      <c r="H49" s="15">
        <f>+H31-H6-H27</f>
        <v>135.70187794862343</v>
      </c>
      <c r="I49" s="32"/>
      <c r="J49" s="32"/>
      <c r="K49" s="15">
        <f>+K31-K6-K27</f>
        <v>-136.56470246003857</v>
      </c>
      <c r="L49" s="32"/>
      <c r="M49" s="32"/>
      <c r="N49" s="15">
        <f>+N31-N6-N27</f>
        <v>336.15261074551034</v>
      </c>
    </row>
    <row r="50" spans="1:14" s="36" customFormat="1" ht="18.75" customHeight="1" x14ac:dyDescent="0.3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s="36" customFormat="1" ht="18.75" customHeight="1" x14ac:dyDescent="0.3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s="36" customFormat="1" ht="18.75" customHeight="1" x14ac:dyDescent="0.3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s="36" customFormat="1" ht="18.75" customHeight="1" x14ac:dyDescent="0.3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s="36" customFormat="1" ht="18.75" customHeight="1" x14ac:dyDescent="0.3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s="36" customFormat="1" ht="18.75" customHeight="1" x14ac:dyDescent="0.3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s="36" customFormat="1" ht="18.75" customHeight="1" x14ac:dyDescent="0.3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s="36" customFormat="1" ht="18.75" customHeight="1" x14ac:dyDescent="0.3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s="36" customFormat="1" ht="18.75" customHeight="1" x14ac:dyDescent="0.3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s="36" customFormat="1" ht="18.75" customHeight="1" x14ac:dyDescent="0.3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s="36" customFormat="1" ht="18.75" customHeight="1" x14ac:dyDescent="0.3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s="36" customFormat="1" ht="18.75" customHeight="1" x14ac:dyDescent="0.3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s="36" customFormat="1" ht="18.75" customHeight="1" x14ac:dyDescent="0.3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s="36" customFormat="1" ht="18.75" customHeight="1" x14ac:dyDescent="0.3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s="36" customFormat="1" ht="18.75" customHeight="1" x14ac:dyDescent="0.3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s="36" customFormat="1" ht="18.75" customHeight="1" x14ac:dyDescent="0.3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s="36" customFormat="1" ht="18.75" customHeight="1" x14ac:dyDescent="0.3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s="36" customFormat="1" ht="18.75" customHeight="1" x14ac:dyDescent="0.3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s="36" customFormat="1" ht="18.75" customHeight="1" x14ac:dyDescent="0.3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s="36" customFormat="1" ht="18.75" customHeight="1" x14ac:dyDescent="0.3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s="36" customFormat="1" ht="18.75" customHeight="1" x14ac:dyDescent="0.3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s="36" customFormat="1" ht="18.75" customHeight="1" x14ac:dyDescent="0.3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s="36" customFormat="1" ht="18.75" customHeight="1" x14ac:dyDescent="0.3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s="36" customFormat="1" ht="18.75" customHeight="1" x14ac:dyDescent="0.3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s="36" customFormat="1" ht="18.75" customHeight="1" x14ac:dyDescent="0.3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s="36" customFormat="1" ht="18.75" customHeight="1" x14ac:dyDescent="0.3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s="36" customFormat="1" ht="18.75" customHeight="1" x14ac:dyDescent="0.3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s="36" customFormat="1" ht="18.75" customHeight="1" x14ac:dyDescent="0.3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s="36" customFormat="1" ht="18.75" customHeight="1" x14ac:dyDescent="0.3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s="36" customFormat="1" ht="18.75" customHeight="1" x14ac:dyDescent="0.3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s="36" customFormat="1" ht="18.75" customHeight="1" x14ac:dyDescent="0.3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s="36" customFormat="1" ht="18.75" customHeight="1" x14ac:dyDescent="0.3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s="36" customFormat="1" ht="18.75" customHeight="1" x14ac:dyDescent="0.3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s="36" customFormat="1" ht="18.75" customHeight="1" x14ac:dyDescent="0.3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s="36" customFormat="1" ht="18.75" customHeight="1" x14ac:dyDescent="0.3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s="36" customFormat="1" ht="18.75" customHeight="1" x14ac:dyDescent="0.3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s="36" customFormat="1" ht="18.75" customHeight="1" x14ac:dyDescent="0.3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s="36" customFormat="1" ht="18.75" customHeight="1" x14ac:dyDescent="0.3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s="36" customFormat="1" ht="18.75" customHeight="1" x14ac:dyDescent="0.3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s="36" customFormat="1" ht="18.75" customHeight="1" x14ac:dyDescent="0.3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s="36" customFormat="1" ht="18.75" customHeight="1" x14ac:dyDescent="0.3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s="36" customFormat="1" ht="18.75" customHeight="1" x14ac:dyDescent="0.3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s="36" customFormat="1" ht="18.75" customHeight="1" x14ac:dyDescent="0.3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s="36" customFormat="1" ht="18.75" customHeight="1" x14ac:dyDescent="0.3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s="36" customFormat="1" ht="18.75" customHeight="1" x14ac:dyDescent="0.3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s="36" customFormat="1" ht="18.75" customHeight="1" x14ac:dyDescent="0.3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s="36" customFormat="1" ht="18.75" customHeight="1" x14ac:dyDescent="0.3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s="36" customFormat="1" ht="18.75" customHeight="1" x14ac:dyDescent="0.3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s="36" customFormat="1" ht="18.75" customHeight="1" x14ac:dyDescent="0.3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s="36" customFormat="1" ht="18.75" customHeight="1" x14ac:dyDescent="0.3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s="36" customFormat="1" ht="18.75" customHeight="1" x14ac:dyDescent="0.3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s="36" customFormat="1" ht="18.75" customHeight="1" x14ac:dyDescent="0.3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s="36" customFormat="1" ht="18.75" customHeight="1" x14ac:dyDescent="0.3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s="36" customFormat="1" ht="18.75" customHeight="1" x14ac:dyDescent="0.3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s="36" customFormat="1" ht="18.75" customHeight="1" x14ac:dyDescent="0.3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s="36" customFormat="1" ht="18.75" customHeight="1" x14ac:dyDescent="0.3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s="36" customFormat="1" ht="18.75" customHeight="1" x14ac:dyDescent="0.3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</sheetData>
  <conditionalFormatting sqref="C5">
    <cfRule type="duplicateValues" dxfId="85" priority="121" stopIfTrue="1"/>
    <cfRule type="duplicateValues" dxfId="84" priority="122" stopIfTrue="1"/>
  </conditionalFormatting>
  <conditionalFormatting sqref="D5">
    <cfRule type="duplicateValues" dxfId="83" priority="119" stopIfTrue="1"/>
    <cfRule type="duplicateValues" dxfId="82" priority="120" stopIfTrue="1"/>
  </conditionalFormatting>
  <conditionalFormatting sqref="F5">
    <cfRule type="duplicateValues" dxfId="81" priority="117" stopIfTrue="1"/>
    <cfRule type="duplicateValues" dxfId="80" priority="118" stopIfTrue="1"/>
  </conditionalFormatting>
  <conditionalFormatting sqref="G5:H5">
    <cfRule type="duplicateValues" dxfId="79" priority="115" stopIfTrue="1"/>
    <cfRule type="duplicateValues" dxfId="78" priority="116" stopIfTrue="1"/>
  </conditionalFormatting>
  <conditionalFormatting sqref="I5">
    <cfRule type="duplicateValues" dxfId="77" priority="113" stopIfTrue="1"/>
    <cfRule type="duplicateValues" dxfId="76" priority="114" stopIfTrue="1"/>
  </conditionalFormatting>
  <conditionalFormatting sqref="J5:K5">
    <cfRule type="duplicateValues" dxfId="75" priority="111" stopIfTrue="1"/>
    <cfRule type="duplicateValues" dxfId="74" priority="112" stopIfTrue="1"/>
  </conditionalFormatting>
  <conditionalFormatting sqref="L5">
    <cfRule type="duplicateValues" dxfId="73" priority="109" stopIfTrue="1"/>
    <cfRule type="duplicateValues" dxfId="72" priority="110" stopIfTrue="1"/>
  </conditionalFormatting>
  <conditionalFormatting sqref="M5">
    <cfRule type="duplicateValues" dxfId="71" priority="107" stopIfTrue="1"/>
    <cfRule type="duplicateValues" dxfId="70" priority="108" stopIfTrue="1"/>
  </conditionalFormatting>
  <conditionalFormatting sqref="E5">
    <cfRule type="duplicateValues" dxfId="69" priority="105" stopIfTrue="1"/>
    <cfRule type="duplicateValues" dxfId="68" priority="106" stopIfTrue="1"/>
  </conditionalFormatting>
  <conditionalFormatting sqref="H5">
    <cfRule type="duplicateValues" dxfId="67" priority="103" stopIfTrue="1"/>
    <cfRule type="duplicateValues" dxfId="66" priority="104" stopIfTrue="1"/>
  </conditionalFormatting>
  <conditionalFormatting sqref="K5">
    <cfRule type="duplicateValues" dxfId="65" priority="101" stopIfTrue="1"/>
    <cfRule type="duplicateValues" dxfId="64" priority="102" stopIfTrue="1"/>
  </conditionalFormatting>
  <conditionalFormatting sqref="N5">
    <cfRule type="duplicateValues" dxfId="63" priority="99" stopIfTrue="1"/>
    <cfRule type="duplicateValues" dxfId="62" priority="100" stopIfTrue="1"/>
  </conditionalFormatting>
  <conditionalFormatting sqref="G5">
    <cfRule type="duplicateValues" dxfId="61" priority="97" stopIfTrue="1"/>
    <cfRule type="duplicateValues" dxfId="60" priority="98" stopIfTrue="1"/>
  </conditionalFormatting>
  <conditionalFormatting sqref="J5">
    <cfRule type="duplicateValues" dxfId="59" priority="95" stopIfTrue="1"/>
    <cfRule type="duplicateValues" dxfId="58" priority="96" stopIfTrue="1"/>
  </conditionalFormatting>
  <conditionalFormatting sqref="C30">
    <cfRule type="duplicateValues" dxfId="57" priority="75" stopIfTrue="1"/>
    <cfRule type="duplicateValues" dxfId="56" priority="76" stopIfTrue="1"/>
  </conditionalFormatting>
  <conditionalFormatting sqref="D30">
    <cfRule type="duplicateValues" dxfId="55" priority="73" stopIfTrue="1"/>
    <cfRule type="duplicateValues" dxfId="54" priority="74" stopIfTrue="1"/>
  </conditionalFormatting>
  <conditionalFormatting sqref="F30">
    <cfRule type="duplicateValues" dxfId="53" priority="71" stopIfTrue="1"/>
    <cfRule type="duplicateValues" dxfId="52" priority="72" stopIfTrue="1"/>
  </conditionalFormatting>
  <conditionalFormatting sqref="G30:H30">
    <cfRule type="duplicateValues" dxfId="51" priority="69" stopIfTrue="1"/>
    <cfRule type="duplicateValues" dxfId="50" priority="70" stopIfTrue="1"/>
  </conditionalFormatting>
  <conditionalFormatting sqref="I30">
    <cfRule type="duplicateValues" dxfId="49" priority="67" stopIfTrue="1"/>
    <cfRule type="duplicateValues" dxfId="48" priority="68" stopIfTrue="1"/>
  </conditionalFormatting>
  <conditionalFormatting sqref="J30:K30">
    <cfRule type="duplicateValues" dxfId="47" priority="65" stopIfTrue="1"/>
    <cfRule type="duplicateValues" dxfId="46" priority="66" stopIfTrue="1"/>
  </conditionalFormatting>
  <conditionalFormatting sqref="L30">
    <cfRule type="duplicateValues" dxfId="45" priority="63" stopIfTrue="1"/>
    <cfRule type="duplicateValues" dxfId="44" priority="64" stopIfTrue="1"/>
  </conditionalFormatting>
  <conditionalFormatting sqref="M30">
    <cfRule type="duplicateValues" dxfId="43" priority="61" stopIfTrue="1"/>
    <cfRule type="duplicateValues" dxfId="42" priority="62" stopIfTrue="1"/>
  </conditionalFormatting>
  <conditionalFormatting sqref="E30">
    <cfRule type="duplicateValues" dxfId="41" priority="59" stopIfTrue="1"/>
    <cfRule type="duplicateValues" dxfId="40" priority="60" stopIfTrue="1"/>
  </conditionalFormatting>
  <conditionalFormatting sqref="H30">
    <cfRule type="duplicateValues" dxfId="39" priority="57" stopIfTrue="1"/>
    <cfRule type="duplicateValues" dxfId="38" priority="58" stopIfTrue="1"/>
  </conditionalFormatting>
  <conditionalFormatting sqref="K30">
    <cfRule type="duplicateValues" dxfId="37" priority="55" stopIfTrue="1"/>
    <cfRule type="duplicateValues" dxfId="36" priority="56" stopIfTrue="1"/>
  </conditionalFormatting>
  <conditionalFormatting sqref="N30">
    <cfRule type="duplicateValues" dxfId="35" priority="53" stopIfTrue="1"/>
    <cfRule type="duplicateValues" dxfId="34" priority="54" stopIfTrue="1"/>
  </conditionalFormatting>
  <conditionalFormatting sqref="G30">
    <cfRule type="duplicateValues" dxfId="33" priority="51" stopIfTrue="1"/>
    <cfRule type="duplicateValues" dxfId="32" priority="52" stopIfTrue="1"/>
  </conditionalFormatting>
  <conditionalFormatting sqref="J30">
    <cfRule type="duplicateValues" dxfId="31" priority="49" stopIfTrue="1"/>
    <cfRule type="duplicateValues" dxfId="30" priority="50" stopIfTrue="1"/>
  </conditionalFormatting>
  <conditionalFormatting sqref="F30">
    <cfRule type="duplicateValues" dxfId="29" priority="47" stopIfTrue="1"/>
    <cfRule type="duplicateValues" dxfId="28" priority="48" stopIfTrue="1"/>
  </conditionalFormatting>
  <conditionalFormatting sqref="G30">
    <cfRule type="duplicateValues" dxfId="27" priority="45" stopIfTrue="1"/>
    <cfRule type="duplicateValues" dxfId="26" priority="46" stopIfTrue="1"/>
  </conditionalFormatting>
  <conditionalFormatting sqref="I30">
    <cfRule type="duplicateValues" dxfId="25" priority="43" stopIfTrue="1"/>
    <cfRule type="duplicateValues" dxfId="24" priority="44" stopIfTrue="1"/>
  </conditionalFormatting>
  <conditionalFormatting sqref="J30">
    <cfRule type="duplicateValues" dxfId="23" priority="41" stopIfTrue="1"/>
    <cfRule type="duplicateValues" dxfId="22" priority="42" stopIfTrue="1"/>
  </conditionalFormatting>
  <conditionalFormatting sqref="J30">
    <cfRule type="duplicateValues" dxfId="21" priority="39" stopIfTrue="1"/>
    <cfRule type="duplicateValues" dxfId="20" priority="40" stopIfTrue="1"/>
  </conditionalFormatting>
  <conditionalFormatting sqref="I30">
    <cfRule type="duplicateValues" dxfId="19" priority="37" stopIfTrue="1"/>
    <cfRule type="duplicateValues" dxfId="18" priority="38" stopIfTrue="1"/>
  </conditionalFormatting>
  <conditionalFormatting sqref="J30">
    <cfRule type="duplicateValues" dxfId="17" priority="35" stopIfTrue="1"/>
    <cfRule type="duplicateValues" dxfId="16" priority="36" stopIfTrue="1"/>
  </conditionalFormatting>
  <conditionalFormatting sqref="L30">
    <cfRule type="duplicateValues" dxfId="15" priority="33" stopIfTrue="1"/>
    <cfRule type="duplicateValues" dxfId="14" priority="34" stopIfTrue="1"/>
  </conditionalFormatting>
  <conditionalFormatting sqref="M30">
    <cfRule type="duplicateValues" dxfId="13" priority="31" stopIfTrue="1"/>
    <cfRule type="duplicateValues" dxfId="12" priority="32" stopIfTrue="1"/>
  </conditionalFormatting>
  <conditionalFormatting sqref="M30">
    <cfRule type="duplicateValues" dxfId="11" priority="29" stopIfTrue="1"/>
    <cfRule type="duplicateValues" dxfId="10" priority="30" stopIfTrue="1"/>
  </conditionalFormatting>
  <conditionalFormatting sqref="L30">
    <cfRule type="duplicateValues" dxfId="9" priority="27" stopIfTrue="1"/>
    <cfRule type="duplicateValues" dxfId="8" priority="28" stopIfTrue="1"/>
  </conditionalFormatting>
  <conditionalFormatting sqref="M30">
    <cfRule type="duplicateValues" dxfId="7" priority="25" stopIfTrue="1"/>
    <cfRule type="duplicateValues" dxfId="6" priority="26" stopIfTrue="1"/>
  </conditionalFormatting>
  <conditionalFormatting sqref="M30">
    <cfRule type="duplicateValues" dxfId="5" priority="23" stopIfTrue="1"/>
    <cfRule type="duplicateValues" dxfId="4" priority="24" stopIfTrue="1"/>
  </conditionalFormatting>
  <conditionalFormatting sqref="L30">
    <cfRule type="duplicateValues" dxfId="3" priority="21" stopIfTrue="1"/>
    <cfRule type="duplicateValues" dxfId="2" priority="22" stopIfTrue="1"/>
  </conditionalFormatting>
  <conditionalFormatting sqref="M30">
    <cfRule type="duplicateValues" dxfId="1" priority="19" stopIfTrue="1"/>
    <cfRule type="duplicateValues" dxfId="0" priority="20" stopIfTrue="1"/>
  </conditionalFormatting>
  <pageMargins left="0.70866141732283472" right="0.70866141732283472" top="0.74803149606299213" bottom="0.74803149606299213" header="0.31496062992125984" footer="0.31496062992125984"/>
  <pageSetup paperSize="9" scale="12" firstPageNumber="5" fitToHeight="0" orientation="portrait" useFirstPageNumber="1" r:id="rId1"/>
  <headerFooter>
    <oddFooter>&amp;CS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QBOP_2005</vt:lpstr>
    </vt:vector>
  </TitlesOfParts>
  <Company>NARODNA BANKA SLOVENSKA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Furka</dc:creator>
  <cp:lastModifiedBy> Furka</cp:lastModifiedBy>
  <dcterms:created xsi:type="dcterms:W3CDTF">2015-11-05T14:36:12Z</dcterms:created>
  <dcterms:modified xsi:type="dcterms:W3CDTF">2015-11-05T14:36:52Z</dcterms:modified>
</cp:coreProperties>
</file>