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<sst xmlns="http://schemas.openxmlformats.org/spreadsheetml/2006/main" count="76" uniqueCount="64">
  <si>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</si>
  <si>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</si>
  <si>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</si>
  <si>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</si>
  <si>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</si>
  <si>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</si>
  <si>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</si>
  <si>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</si>
  <si>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</si>
  <si>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</si>
  <si>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</si>
  <si>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</si>
  <si>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</si>
  <si>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</si>
  <si>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</si>
  <si>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</si>
  <si>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</si>
  <si>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</si>
  <si>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</si>
  <si>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</si>
  <si>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</si>
  <si>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</si>
  <si>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</si>
  <si>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</si>
  <si>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</si>
  <si>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</si>
  <si>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</si>
  <si>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</si>
  <si>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</si>
  <si>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</si>
  <si>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</si>
  <si>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</si>
  <si>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</si>
  <si>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</si>
  <si>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</si>
  <si>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</si>
  <si>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</si>
  <si>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</si>
  <si>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</si>
  <si>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</si>
  <si>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</si>
  <si>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>Latest</t>
  </si>
  <si>
    <t>data</t>
  </si>
  <si>
    <t xml:space="preserve">   IMPORT OF GOODS AND SERVICES</t>
  </si>
  <si>
    <t xml:space="preserve">   EXPORT OF GOODS AND SERVICES</t>
  </si>
  <si>
    <t xml:space="preserve">   NET INCOME RECEIPTS</t>
  </si>
  <si>
    <t xml:space="preserve">   NET RECEIPTS FROM CURRENT TRANSFERS</t>
  </si>
  <si>
    <t xml:space="preserve">   CAPITAL TRANSFERS</t>
  </si>
  <si>
    <t xml:space="preserve">   RESERVE ASSETS</t>
  </si>
  <si>
    <t xml:space="preserve">   DIRECT INVESTMENT</t>
  </si>
  <si>
    <t xml:space="preserve">   Direct investment abroad</t>
  </si>
  <si>
    <t xml:space="preserve">   Direct investment in SR</t>
  </si>
  <si>
    <t xml:space="preserve">   PORTFOLIO INVESTMENT</t>
  </si>
  <si>
    <t xml:space="preserve">   Portfolio investment assets</t>
  </si>
  <si>
    <t xml:space="preserve">   Portfolio investment liabilities</t>
  </si>
  <si>
    <t xml:space="preserve">   FINANCIAL DERIVATES </t>
  </si>
  <si>
    <t xml:space="preserve">   Financial derivates assets</t>
  </si>
  <si>
    <t xml:space="preserve">   Financial derivates liabilities</t>
  </si>
  <si>
    <t xml:space="preserve">   OTHER CAPITAL</t>
  </si>
  <si>
    <t xml:space="preserve">   Other capital assets</t>
  </si>
  <si>
    <t xml:space="preserve">   Other capital liabilities</t>
  </si>
  <si>
    <t xml:space="preserve">                    Government</t>
  </si>
  <si>
    <t xml:space="preserve">                    Other</t>
  </si>
  <si>
    <t>Slovak Republic -Balance of Payments - January - March 2013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</si>
</sst>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44">
    <font>
      <sz val="12"/>
      <name val="Arial MT"/>
      <family val="0"/>
    </font>
    <font>
      <sz val="12"/>
      <name val="Times New Roman"/>
      <family val="0"/>
    </font>
    <font>
      <b/>
      <sz val="18"/>
      <name val="Times New Roman"/>
      <family val="0"/>
    </font>
    <font>
      <b/>
      <sz val="12"/>
      <name val="TimesNewRomanPS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5"/>
      <name val="Times New Roman"/>
      <family val="1"/>
    </font>
    <font>
      <u val="single"/>
      <sz val="12"/>
      <color indexed="12"/>
      <name val="Arial MT"/>
      <family val="0"/>
    </font>
    <font>
      <sz val="12"/>
      <name val="TimesNewRomanPS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79" fontId="4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 applyProtection="1">
      <alignment/>
      <protection/>
    </xf>
    <xf numFmtId="179" fontId="1" fillId="0" borderId="0" xfId="0" applyNumberFormat="1" applyFont="1" applyAlignment="1">
      <alignment/>
    </xf>
    <xf numFmtId="179" fontId="1" fillId="0" borderId="0" xfId="0" applyNumberFormat="1" applyFont="1" applyAlignment="1">
      <alignment horizontal="right"/>
    </xf>
    <xf numFmtId="179" fontId="1" fillId="0" borderId="0" xfId="0" applyNumberFormat="1" applyFont="1" applyAlignment="1" applyProtection="1">
      <alignment/>
      <protection/>
    </xf>
    <xf numFmtId="180" fontId="1" fillId="0" borderId="0" xfId="0" applyNumberFormat="1" applyFont="1" applyAlignment="1" applyProtection="1">
      <alignment/>
      <protection/>
    </xf>
    <xf numFmtId="179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79" fontId="1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179" fontId="4" fillId="0" borderId="12" xfId="0" applyNumberFormat="1" applyFont="1" applyBorder="1" applyAlignment="1">
      <alignment/>
    </xf>
    <xf numFmtId="179" fontId="4" fillId="0" borderId="17" xfId="0" applyNumberFormat="1" applyFont="1" applyBorder="1" applyAlignment="1">
      <alignment/>
    </xf>
    <xf numFmtId="4" fontId="0" fillId="0" borderId="0" xfId="0" applyNumberFormat="1" applyAlignment="1">
      <alignment/>
    </xf>
    <xf numFmtId="0" fontId="8" fillId="0" borderId="12" xfId="56" applyFont="1" applyBorder="1">
      <alignment/>
      <protection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left"/>
    </xf>
    <xf numFmtId="179" fontId="1" fillId="0" borderId="0" xfId="0" applyNumberFormat="1" applyFont="1" applyBorder="1" applyAlignment="1" applyProtection="1">
      <alignment/>
      <protection/>
    </xf>
    <xf numFmtId="179" fontId="1" fillId="0" borderId="22" xfId="0" applyNumberFormat="1" applyFont="1" applyBorder="1" applyAlignment="1" applyProtection="1">
      <alignment/>
      <protection/>
    </xf>
    <xf numFmtId="179" fontId="1" fillId="0" borderId="20" xfId="0" applyNumberFormat="1" applyFont="1" applyBorder="1" applyAlignment="1" applyProtection="1">
      <alignment/>
      <protection/>
    </xf>
    <xf numFmtId="179" fontId="1" fillId="0" borderId="23" xfId="0" applyNumberFormat="1" applyFont="1" applyBorder="1" applyAlignment="1" applyProtection="1">
      <alignment/>
      <protection/>
    </xf>
    <xf numFmtId="179" fontId="1" fillId="0" borderId="24" xfId="0" applyNumberFormat="1" applyFont="1" applyBorder="1" applyAlignment="1" applyProtection="1">
      <alignment/>
      <protection/>
    </xf>
    <xf numFmtId="179" fontId="1" fillId="0" borderId="25" xfId="0" applyNumberFormat="1" applyFont="1" applyBorder="1" applyAlignment="1" applyProtection="1">
      <alignment/>
      <protection/>
    </xf>
    <xf numFmtId="179" fontId="1" fillId="0" borderId="26" xfId="0" applyNumberFormat="1" applyFont="1" applyBorder="1" applyAlignment="1" applyProtection="1">
      <alignment/>
      <protection/>
    </xf>
    <xf numFmtId="179" fontId="1" fillId="0" borderId="27" xfId="0" applyNumberFormat="1" applyFont="1" applyBorder="1" applyAlignment="1" applyProtection="1">
      <alignment/>
      <protection/>
    </xf>
    <xf numFmtId="179" fontId="1" fillId="0" borderId="28" xfId="0" applyNumberFormat="1" applyFont="1" applyBorder="1" applyAlignment="1" applyProtection="1">
      <alignment/>
      <protection/>
    </xf>
    <xf numFmtId="179" fontId="1" fillId="0" borderId="22" xfId="0" applyNumberFormat="1" applyFont="1" applyBorder="1" applyAlignment="1" applyProtection="1">
      <alignment horizontal="left"/>
      <protection/>
    </xf>
    <xf numFmtId="179" fontId="1" fillId="0" borderId="29" xfId="0" applyNumberFormat="1" applyFont="1" applyBorder="1" applyAlignment="1" applyProtection="1">
      <alignment/>
      <protection/>
    </xf>
    <xf numFmtId="179" fontId="6" fillId="33" borderId="0" xfId="0" applyNumberFormat="1" applyFont="1" applyFill="1" applyBorder="1" applyAlignment="1" applyProtection="1">
      <alignment/>
      <protection/>
    </xf>
    <xf numFmtId="179" fontId="6" fillId="33" borderId="22" xfId="0" applyNumberFormat="1" applyFont="1" applyFill="1" applyBorder="1" applyAlignment="1" applyProtection="1">
      <alignment/>
      <protection/>
    </xf>
    <xf numFmtId="179" fontId="1" fillId="0" borderId="30" xfId="0" applyNumberFormat="1" applyFont="1" applyBorder="1" applyAlignment="1" applyProtection="1">
      <alignment/>
      <protection/>
    </xf>
    <xf numFmtId="179" fontId="1" fillId="0" borderId="31" xfId="0" applyNumberFormat="1" applyFont="1" applyBorder="1" applyAlignment="1" applyProtection="1">
      <alignment/>
      <protection/>
    </xf>
    <xf numFmtId="179" fontId="1" fillId="0" borderId="32" xfId="0" applyNumberFormat="1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7" xfId="0" applyBorder="1" applyAlignment="1">
      <alignment/>
    </xf>
    <xf numFmtId="0" fontId="3" fillId="0" borderId="17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4" fontId="8" fillId="0" borderId="10" xfId="0" applyNumberFormat="1" applyFont="1" applyBorder="1" applyAlignment="1" applyProtection="1">
      <alignment/>
      <protection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7" xfId="0" applyFont="1" applyBorder="1" applyAlignment="1">
      <alignment/>
    </xf>
    <xf numFmtId="4" fontId="8" fillId="0" borderId="17" xfId="0" applyNumberFormat="1" applyFont="1" applyBorder="1" applyAlignment="1">
      <alignment/>
    </xf>
    <xf numFmtId="0" fontId="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99"/>
  <sheetViews>
    <sheetView tabSelected="1" zoomScalePageLayoutView="0" workbookViewId="0" topLeftCell="A22">
      <selection activeCell="C10" sqref="C10:D12"/>
    </sheetView>
  </sheetViews>
  <sheetFormatPr defaultColWidth="9.77734375" defaultRowHeight="15"/>
  <cols>
    <col min="1" max="1" width="9.77734375" style="0" customWidth="1"/>
    <col min="2" max="2" width="38.77734375" style="0" customWidth="1"/>
    <col min="3" max="3" width="16.6640625" style="0" customWidth="1"/>
    <col min="4" max="4" width="18.77734375" style="0" bestFit="1" customWidth="1"/>
    <col min="5" max="5" width="13.10546875" style="0" bestFit="1" customWidth="1"/>
    <col min="6" max="6" width="11.77734375" style="0" customWidth="1"/>
    <col min="7" max="7" width="11.5546875" style="0" bestFit="1" customWidth="1"/>
  </cols>
  <sheetData>
    <row r="2" ht="21.75" customHeight="1">
      <c r="B2" s="29" t="s">
        <v>63</v>
      </c>
    </row>
    <row r="3" ht="21.75" customHeight="1" thickBot="1">
      <c r="B3" s="58"/>
    </row>
    <row r="4" spans="2:5" ht="17.25" thickBot="1" thickTop="1">
      <c r="B4" s="14"/>
      <c r="C4" s="28" t="s">
        <v>37</v>
      </c>
      <c r="D4" s="24" t="s">
        <v>38</v>
      </c>
      <c r="E4" s="26" t="s">
        <v>39</v>
      </c>
    </row>
    <row r="5" spans="2:5" ht="17.25" thickBot="1" thickTop="1">
      <c r="B5" s="4"/>
      <c r="C5" s="17" t="s">
        <v>40</v>
      </c>
      <c r="D5" s="17" t="s">
        <v>40</v>
      </c>
      <c r="E5" s="26" t="s">
        <v>40</v>
      </c>
    </row>
    <row r="6" spans="2:5" ht="16.5" thickTop="1">
      <c r="B6" s="3"/>
      <c r="C6" s="15"/>
      <c r="D6" s="25"/>
      <c r="E6" s="27"/>
    </row>
    <row r="7" spans="2:12" ht="15.75">
      <c r="B7" s="22" t="s">
        <v>0</v>
      </c>
      <c r="C7" s="30">
        <v>14933.069291999998</v>
      </c>
      <c r="D7" s="31">
        <v>13867.316703999997</v>
      </c>
      <c r="E7" s="32">
        <f>C7-D7</f>
        <v>1065.7525880000012</v>
      </c>
      <c r="F7" s="20"/>
      <c r="G7" s="20"/>
      <c r="H7" s="20"/>
      <c r="I7" s="20"/>
      <c r="J7" s="20"/>
      <c r="K7" s="20"/>
      <c r="L7" s="1"/>
    </row>
    <row r="8" spans="2:12" ht="15.75">
      <c r="B8" s="7"/>
      <c r="C8" s="30"/>
      <c r="D8" s="31"/>
      <c r="E8" s="32"/>
      <c r="F8" s="20"/>
      <c r="G8" s="20"/>
      <c r="H8" s="20"/>
      <c r="I8" s="20"/>
      <c r="J8" s="20"/>
      <c r="K8" s="20"/>
      <c r="L8" s="1"/>
    </row>
    <row r="9" spans="2:12" ht="15.75">
      <c r="B9" s="22" t="s">
        <v>1</v>
      </c>
      <c r="C9" s="30">
        <f>C10+C11+C12</f>
        <v>1406.8819716202797</v>
      </c>
      <c r="D9" s="31">
        <f>D10+D11+D12</f>
        <v>1318.6908723300749</v>
      </c>
      <c r="E9" s="32">
        <f>E10+E11+E12</f>
        <v>88.19109929020487</v>
      </c>
      <c r="F9" s="20"/>
      <c r="G9" s="20"/>
      <c r="H9" s="20"/>
      <c r="I9" s="20"/>
      <c r="J9" s="20"/>
      <c r="K9" s="20"/>
      <c r="L9" s="1"/>
    </row>
    <row r="10" spans="2:12" ht="15.75">
      <c r="B10" s="8" t="s">
        <v>3</v>
      </c>
      <c r="C10" s="30">
        <v>455.2</v>
      </c>
      <c r="D10" s="31">
        <v>343.8</v>
      </c>
      <c r="E10" s="32">
        <f>C10-D10</f>
        <v>111.39999999999998</v>
      </c>
      <c r="F10" s="20"/>
      <c r="G10" s="20"/>
      <c r="H10" s="20"/>
      <c r="I10" s="20"/>
      <c r="J10" s="20"/>
      <c r="K10" s="20"/>
      <c r="L10" s="1"/>
    </row>
    <row r="11" spans="2:12" ht="15.75">
      <c r="B11" s="8" t="s">
        <v>4</v>
      </c>
      <c r="C11" s="30">
        <v>382.9598216202802</v>
      </c>
      <c r="D11" s="31">
        <v>361.542707330075</v>
      </c>
      <c r="E11" s="32">
        <f>C11-D11</f>
        <v>21.417114290205177</v>
      </c>
      <c r="F11" s="20"/>
      <c r="G11" s="20"/>
      <c r="H11" s="20"/>
      <c r="I11" s="20"/>
      <c r="J11" s="20"/>
      <c r="K11" s="20"/>
      <c r="L11" s="1"/>
    </row>
    <row r="12" spans="2:12" ht="15.75">
      <c r="B12" s="8" t="s">
        <v>5</v>
      </c>
      <c r="C12" s="30">
        <v>568.7221499999996</v>
      </c>
      <c r="D12" s="31">
        <v>613.3481649999999</v>
      </c>
      <c r="E12" s="32">
        <f>C12-D12</f>
        <v>-44.62601500000028</v>
      </c>
      <c r="F12" s="20"/>
      <c r="G12" s="20"/>
      <c r="H12" s="20"/>
      <c r="I12" s="20"/>
      <c r="J12" s="20"/>
      <c r="K12" s="20"/>
      <c r="L12" s="1"/>
    </row>
    <row r="13" spans="2:12" ht="15.75">
      <c r="B13" s="7"/>
      <c r="C13" s="30"/>
      <c r="D13" s="31"/>
      <c r="E13" s="32"/>
      <c r="F13" s="20"/>
      <c r="G13" s="20"/>
      <c r="H13" s="20"/>
      <c r="I13" s="20"/>
      <c r="J13" s="20"/>
      <c r="K13" s="20"/>
      <c r="L13" s="1"/>
    </row>
    <row r="14" spans="2:12" ht="15.75">
      <c r="B14" s="22" t="s">
        <v>6</v>
      </c>
      <c r="C14" s="30">
        <f>C15+C16</f>
        <v>649.6790000000001</v>
      </c>
      <c r="D14" s="31">
        <f>D15+D16</f>
        <v>1041.786</v>
      </c>
      <c r="E14" s="32">
        <f>E15+E16</f>
        <v>-392.10699999999997</v>
      </c>
      <c r="F14" s="20"/>
      <c r="G14" s="20"/>
      <c r="H14" s="20"/>
      <c r="I14" s="20"/>
      <c r="J14" s="20"/>
      <c r="K14" s="20"/>
      <c r="L14" s="1"/>
    </row>
    <row r="15" spans="2:12" ht="15.75">
      <c r="B15" s="7" t="s">
        <v>7</v>
      </c>
      <c r="C15" s="30">
        <v>390</v>
      </c>
      <c r="D15" s="31">
        <v>33</v>
      </c>
      <c r="E15" s="32">
        <f>C15-D15</f>
        <v>357</v>
      </c>
      <c r="F15" s="20"/>
      <c r="G15" s="20"/>
      <c r="H15" s="20"/>
      <c r="I15" s="20"/>
      <c r="J15" s="20"/>
      <c r="K15" s="20"/>
      <c r="L15" s="1"/>
    </row>
    <row r="16" spans="2:12" ht="15.75">
      <c r="B16" s="7" t="s">
        <v>8</v>
      </c>
      <c r="C16" s="30">
        <v>259.67900000000003</v>
      </c>
      <c r="D16" s="31">
        <v>1008.7860000000001</v>
      </c>
      <c r="E16" s="32">
        <f>C16-D16</f>
        <v>-749.107</v>
      </c>
      <c r="F16" s="20"/>
      <c r="G16" s="20"/>
      <c r="H16" s="20"/>
      <c r="I16" s="20"/>
      <c r="J16" s="20"/>
      <c r="K16" s="20"/>
      <c r="L16" s="1"/>
    </row>
    <row r="17" spans="2:12" ht="15.75">
      <c r="B17" s="7"/>
      <c r="C17" s="30"/>
      <c r="D17" s="31"/>
      <c r="E17" s="32"/>
      <c r="F17" s="20"/>
      <c r="G17" s="20"/>
      <c r="H17" s="20"/>
      <c r="I17" s="20"/>
      <c r="J17" s="20"/>
      <c r="K17" s="20"/>
      <c r="L17" s="1"/>
    </row>
    <row r="18" spans="2:12" ht="15.75">
      <c r="B18" s="23" t="s">
        <v>31</v>
      </c>
      <c r="C18" s="30">
        <f>C19+C20</f>
        <v>470.37199196733616</v>
      </c>
      <c r="D18" s="31">
        <f>D19+D20</f>
        <v>564.5982093226473</v>
      </c>
      <c r="E18" s="32">
        <f>E19+E20</f>
        <v>-94.22621735531115</v>
      </c>
      <c r="F18" s="20"/>
      <c r="G18" s="20"/>
      <c r="H18" s="20"/>
      <c r="I18" s="20"/>
      <c r="J18" s="20"/>
      <c r="K18" s="20"/>
      <c r="L18" s="1"/>
    </row>
    <row r="19" spans="2:12" ht="15.75">
      <c r="B19" s="7" t="s">
        <v>61</v>
      </c>
      <c r="C19" s="30">
        <v>406.10933500000004</v>
      </c>
      <c r="D19" s="31">
        <v>329.5229366</v>
      </c>
      <c r="E19" s="32">
        <f>C19-D19</f>
        <v>76.58639840000006</v>
      </c>
      <c r="F19" s="20"/>
      <c r="G19" s="20"/>
      <c r="H19" s="20"/>
      <c r="I19" s="20"/>
      <c r="J19" s="20"/>
      <c r="K19" s="20"/>
      <c r="L19" s="1"/>
    </row>
    <row r="20" spans="2:12" ht="15.75">
      <c r="B20" s="7" t="s">
        <v>62</v>
      </c>
      <c r="C20" s="30">
        <v>64.26265696733608</v>
      </c>
      <c r="D20" s="31">
        <v>235.0752727226473</v>
      </c>
      <c r="E20" s="32">
        <f>C20-D20</f>
        <v>-170.8126157553112</v>
      </c>
      <c r="F20" s="20"/>
      <c r="G20" s="20"/>
      <c r="H20" s="20"/>
      <c r="I20" s="20"/>
      <c r="J20" s="20"/>
      <c r="K20" s="20"/>
      <c r="L20" s="1"/>
    </row>
    <row r="21" spans="2:11" ht="15.75">
      <c r="B21" s="5" t="s">
        <v>2</v>
      </c>
      <c r="C21" s="30">
        <f>C7+C9+C14+C18</f>
        <v>17460.002255587613</v>
      </c>
      <c r="D21" s="31">
        <f>D7+D9+D14+D18</f>
        <v>16792.39178565272</v>
      </c>
      <c r="E21" s="32">
        <f>E7+E9+E14+E18</f>
        <v>667.6104699348949</v>
      </c>
      <c r="F21" s="20"/>
      <c r="G21" s="20"/>
      <c r="H21" s="20"/>
      <c r="I21" s="20"/>
      <c r="J21" s="20"/>
      <c r="K21" s="20"/>
    </row>
    <row r="22" spans="2:11" ht="15.75">
      <c r="B22" s="5"/>
      <c r="C22" s="30"/>
      <c r="D22" s="31"/>
      <c r="E22" s="32"/>
      <c r="F22" s="20"/>
      <c r="G22" s="20"/>
      <c r="H22" s="20"/>
      <c r="I22" s="20"/>
      <c r="J22" s="20"/>
      <c r="K22" s="20"/>
    </row>
    <row r="23" spans="2:12" ht="15.75">
      <c r="B23" s="16"/>
      <c r="C23" s="33"/>
      <c r="D23" s="34"/>
      <c r="E23" s="35"/>
      <c r="F23" s="20"/>
      <c r="G23" s="20"/>
      <c r="H23" s="20"/>
      <c r="I23" s="20"/>
      <c r="J23" s="20"/>
      <c r="K23" s="20"/>
      <c r="L23" s="1"/>
    </row>
    <row r="24" spans="2:12" ht="15.75">
      <c r="B24" s="18" t="s">
        <v>9</v>
      </c>
      <c r="C24" s="36">
        <v>255.590665</v>
      </c>
      <c r="D24" s="37">
        <v>93.17430782529931</v>
      </c>
      <c r="E24" s="38">
        <f>C24-D24</f>
        <v>162.4163571747007</v>
      </c>
      <c r="F24" s="20"/>
      <c r="G24" s="20"/>
      <c r="H24" s="20"/>
      <c r="I24" s="20"/>
      <c r="J24" s="20"/>
      <c r="K24" s="20"/>
      <c r="L24" s="1"/>
    </row>
    <row r="25" spans="2:12" ht="15.75">
      <c r="B25" s="6"/>
      <c r="C25" s="30"/>
      <c r="D25" s="31"/>
      <c r="E25" s="32"/>
      <c r="F25" s="20"/>
      <c r="G25" s="20"/>
      <c r="H25" s="20"/>
      <c r="I25" s="20"/>
      <c r="J25" s="20"/>
      <c r="K25" s="20"/>
      <c r="L25" s="1"/>
    </row>
    <row r="26" spans="2:12" ht="15.75">
      <c r="B26" s="5" t="s">
        <v>10</v>
      </c>
      <c r="C26" s="30">
        <f>C28+C38+C46+C42</f>
        <v>47004.34681686997</v>
      </c>
      <c r="D26" s="31">
        <f>D28+D38+D46+D42</f>
        <v>-47229.966100000005</v>
      </c>
      <c r="E26" s="32">
        <f>E28+E38+E46+E42</f>
        <v>-225.6192831300259</v>
      </c>
      <c r="F26" s="20"/>
      <c r="G26" s="20"/>
      <c r="H26" s="20"/>
      <c r="I26" s="20"/>
      <c r="J26" s="20"/>
      <c r="K26" s="20"/>
      <c r="L26" s="1"/>
    </row>
    <row r="27" spans="2:12" ht="15.75">
      <c r="B27" s="6"/>
      <c r="C27" s="30"/>
      <c r="D27" s="39"/>
      <c r="E27" s="32"/>
      <c r="F27" s="20"/>
      <c r="G27" s="20"/>
      <c r="H27" s="20"/>
      <c r="I27" s="20"/>
      <c r="J27" s="20"/>
      <c r="K27" s="20"/>
      <c r="L27" s="1"/>
    </row>
    <row r="28" spans="2:12" ht="15.75">
      <c r="B28" s="7" t="s">
        <v>11</v>
      </c>
      <c r="C28" s="30">
        <f>C29+C33</f>
        <v>16723.539</v>
      </c>
      <c r="D28" s="31">
        <f>D29+D33</f>
        <v>-16869.646</v>
      </c>
      <c r="E28" s="32">
        <f>E29+E33</f>
        <v>-146.10699999999818</v>
      </c>
      <c r="F28" s="20"/>
      <c r="G28" s="20"/>
      <c r="H28" s="20"/>
      <c r="I28" s="20"/>
      <c r="J28" s="20"/>
      <c r="K28" s="20"/>
      <c r="L28" s="1"/>
    </row>
    <row r="29" spans="2:12" ht="15.75">
      <c r="B29" s="6" t="s">
        <v>34</v>
      </c>
      <c r="C29" s="30">
        <f>C30+C32+C31</f>
        <v>810.6750000000001</v>
      </c>
      <c r="D29" s="31">
        <f>D30+D32+D31</f>
        <v>-824.1009999999999</v>
      </c>
      <c r="E29" s="32">
        <f>E30+E32+E31</f>
        <v>-13.425999999999949</v>
      </c>
      <c r="F29" s="20"/>
      <c r="G29" s="20"/>
      <c r="H29" s="20"/>
      <c r="I29" s="20"/>
      <c r="J29" s="20"/>
      <c r="K29" s="20"/>
      <c r="L29" s="1"/>
    </row>
    <row r="30" spans="2:12" ht="15.75">
      <c r="B30" s="7" t="s">
        <v>12</v>
      </c>
      <c r="C30" s="30">
        <v>49.854</v>
      </c>
      <c r="D30" s="31">
        <v>-58.122</v>
      </c>
      <c r="E30" s="32">
        <f>C30+D30</f>
        <v>-8.268</v>
      </c>
      <c r="F30" s="20"/>
      <c r="G30" s="20"/>
      <c r="H30" s="20"/>
      <c r="I30" s="20"/>
      <c r="J30" s="20"/>
      <c r="K30" s="20"/>
      <c r="L30" s="1"/>
    </row>
    <row r="31" spans="2:12" ht="15.75">
      <c r="B31" s="7" t="s">
        <v>13</v>
      </c>
      <c r="C31" s="30">
        <v>0</v>
      </c>
      <c r="D31" s="31">
        <v>-26.175</v>
      </c>
      <c r="E31" s="32">
        <f>C31+D31</f>
        <v>-26.175</v>
      </c>
      <c r="F31" s="20"/>
      <c r="G31" s="20"/>
      <c r="H31" s="20"/>
      <c r="I31" s="20"/>
      <c r="J31" s="20"/>
      <c r="K31" s="20"/>
      <c r="L31" s="1"/>
    </row>
    <row r="32" spans="2:12" ht="15.75">
      <c r="B32" s="7" t="s">
        <v>14</v>
      </c>
      <c r="C32" s="30">
        <v>760.821</v>
      </c>
      <c r="D32" s="31">
        <v>-739.804</v>
      </c>
      <c r="E32" s="32">
        <f>C32+D32</f>
        <v>21.017000000000053</v>
      </c>
      <c r="F32" s="20"/>
      <c r="G32" s="20"/>
      <c r="H32" s="20"/>
      <c r="I32" s="20"/>
      <c r="J32" s="20"/>
      <c r="K32" s="20"/>
      <c r="L32" s="1"/>
    </row>
    <row r="33" spans="2:12" ht="15.75">
      <c r="B33" s="6" t="s">
        <v>15</v>
      </c>
      <c r="C33" s="30">
        <f>C34+C36+C35</f>
        <v>15912.864</v>
      </c>
      <c r="D33" s="31">
        <f>D34+D36+D35</f>
        <v>-16045.545</v>
      </c>
      <c r="E33" s="32">
        <f>E34+E36+E35</f>
        <v>-132.68099999999822</v>
      </c>
      <c r="F33" s="20"/>
      <c r="G33" s="20"/>
      <c r="H33" s="20"/>
      <c r="I33" s="20"/>
      <c r="J33" s="20"/>
      <c r="K33" s="20"/>
      <c r="L33" s="1"/>
    </row>
    <row r="34" spans="2:12" ht="15.75">
      <c r="B34" s="7" t="s">
        <v>12</v>
      </c>
      <c r="C34" s="30">
        <v>1045.6019999999999</v>
      </c>
      <c r="D34" s="31">
        <v>-899.208</v>
      </c>
      <c r="E34" s="32">
        <f>C34+D34</f>
        <v>146.3939999999999</v>
      </c>
      <c r="F34" s="20"/>
      <c r="G34" s="20"/>
      <c r="H34" s="20"/>
      <c r="I34" s="20"/>
      <c r="J34" s="20"/>
      <c r="K34" s="20"/>
      <c r="L34" s="1"/>
    </row>
    <row r="35" spans="2:12" ht="15.75">
      <c r="B35" s="7" t="s">
        <v>13</v>
      </c>
      <c r="C35" s="30">
        <v>587.255</v>
      </c>
      <c r="D35" s="31">
        <v>0</v>
      </c>
      <c r="E35" s="32">
        <f>C35+D35</f>
        <v>587.255</v>
      </c>
      <c r="F35" s="20"/>
      <c r="G35" s="20"/>
      <c r="H35" s="20"/>
      <c r="I35" s="20"/>
      <c r="J35" s="20"/>
      <c r="K35" s="20"/>
      <c r="L35" s="1"/>
    </row>
    <row r="36" spans="2:12" ht="15.75">
      <c r="B36" s="7" t="s">
        <v>14</v>
      </c>
      <c r="C36" s="30">
        <v>14280.007000000001</v>
      </c>
      <c r="D36" s="31">
        <v>-15146.337</v>
      </c>
      <c r="E36" s="32">
        <f>C36+D36</f>
        <v>-866.3299999999981</v>
      </c>
      <c r="F36" s="20"/>
      <c r="G36" s="20"/>
      <c r="H36" s="20"/>
      <c r="I36" s="20"/>
      <c r="J36" s="20"/>
      <c r="K36" s="20"/>
      <c r="L36" s="1"/>
    </row>
    <row r="37" spans="2:12" ht="15.75">
      <c r="B37" s="7"/>
      <c r="C37" s="30"/>
      <c r="D37" s="31"/>
      <c r="E37" s="32"/>
      <c r="F37" s="20"/>
      <c r="G37" s="20"/>
      <c r="H37" s="20"/>
      <c r="I37" s="20"/>
      <c r="J37" s="20"/>
      <c r="K37" s="20"/>
      <c r="L37" s="1"/>
    </row>
    <row r="38" spans="2:12" ht="15.75">
      <c r="B38" s="7" t="s">
        <v>16</v>
      </c>
      <c r="C38" s="30">
        <f>C39+C40</f>
        <v>3598.279</v>
      </c>
      <c r="D38" s="31">
        <f>D39+D40</f>
        <v>-418.2249999999999</v>
      </c>
      <c r="E38" s="32">
        <f>E39+E40</f>
        <v>3180.054</v>
      </c>
      <c r="F38" s="20"/>
      <c r="G38" s="20"/>
      <c r="H38" s="20"/>
      <c r="I38" s="20"/>
      <c r="J38" s="20"/>
      <c r="K38" s="20"/>
      <c r="L38" s="1"/>
    </row>
    <row r="39" spans="2:12" ht="15.75">
      <c r="B39" s="7" t="s">
        <v>17</v>
      </c>
      <c r="C39" s="30">
        <v>407.233</v>
      </c>
      <c r="D39" s="31">
        <v>-258.01599999999996</v>
      </c>
      <c r="E39" s="32">
        <f>C39+D39</f>
        <v>149.21700000000004</v>
      </c>
      <c r="F39" s="20"/>
      <c r="G39" s="20"/>
      <c r="H39" s="20"/>
      <c r="I39" s="20"/>
      <c r="J39" s="20"/>
      <c r="K39" s="20"/>
      <c r="L39" s="1"/>
    </row>
    <row r="40" spans="2:12" ht="15.75">
      <c r="B40" s="7" t="s">
        <v>18</v>
      </c>
      <c r="C40" s="30">
        <v>3191.046</v>
      </c>
      <c r="D40" s="31">
        <v>-160.20899999999997</v>
      </c>
      <c r="E40" s="32">
        <f>C40+D40</f>
        <v>3030.837</v>
      </c>
      <c r="F40" s="20"/>
      <c r="G40" s="20"/>
      <c r="H40" s="20"/>
      <c r="I40" s="20"/>
      <c r="J40" s="20"/>
      <c r="K40" s="20"/>
      <c r="L40" s="1"/>
    </row>
    <row r="41" spans="2:12" ht="15.75">
      <c r="B41" s="6"/>
      <c r="C41" s="30"/>
      <c r="D41" s="31"/>
      <c r="E41" s="32"/>
      <c r="F41" s="20"/>
      <c r="G41" s="20"/>
      <c r="H41" s="20"/>
      <c r="I41" s="20"/>
      <c r="J41" s="20"/>
      <c r="K41" s="20"/>
      <c r="L41" s="1"/>
    </row>
    <row r="42" spans="2:12" ht="15.75">
      <c r="B42" s="7" t="s">
        <v>32</v>
      </c>
      <c r="C42" s="30">
        <f>C43+C44</f>
        <v>5568.343999999999</v>
      </c>
      <c r="D42" s="31">
        <f>D43+D44</f>
        <v>-5691.099</v>
      </c>
      <c r="E42" s="32">
        <f>E43+E44</f>
        <v>-122.75500000000011</v>
      </c>
      <c r="F42" s="20"/>
      <c r="G42" s="20"/>
      <c r="H42" s="20"/>
      <c r="I42" s="20"/>
      <c r="J42" s="20"/>
      <c r="K42" s="20"/>
      <c r="L42" s="1"/>
    </row>
    <row r="43" spans="2:12" ht="15.75">
      <c r="B43" s="7" t="s">
        <v>17</v>
      </c>
      <c r="C43" s="30">
        <v>2284.299</v>
      </c>
      <c r="D43" s="31">
        <v>-2268.801</v>
      </c>
      <c r="E43" s="32">
        <f>C43+D43</f>
        <v>15.498000000000047</v>
      </c>
      <c r="F43" s="20"/>
      <c r="G43" s="20"/>
      <c r="H43" s="20"/>
      <c r="I43" s="20"/>
      <c r="J43" s="20"/>
      <c r="K43" s="20"/>
      <c r="L43" s="1"/>
    </row>
    <row r="44" spans="2:12" ht="15.75">
      <c r="B44" s="7" t="s">
        <v>18</v>
      </c>
      <c r="C44" s="30">
        <v>3284.0449999999996</v>
      </c>
      <c r="D44" s="31">
        <v>-3422.298</v>
      </c>
      <c r="E44" s="32">
        <f>C44+D44</f>
        <v>-138.25300000000016</v>
      </c>
      <c r="F44" s="20"/>
      <c r="G44" s="20"/>
      <c r="H44" s="20"/>
      <c r="I44" s="20"/>
      <c r="J44" s="20"/>
      <c r="K44" s="20"/>
      <c r="L44" s="1"/>
    </row>
    <row r="45" spans="2:12" ht="15.75">
      <c r="B45" s="7"/>
      <c r="C45" s="30"/>
      <c r="D45" s="31"/>
      <c r="E45" s="32"/>
      <c r="F45" s="20"/>
      <c r="G45" s="20"/>
      <c r="H45" s="20"/>
      <c r="I45" s="20"/>
      <c r="J45" s="20"/>
      <c r="K45" s="20"/>
      <c r="L45" s="1"/>
    </row>
    <row r="46" spans="2:12" ht="15.75">
      <c r="B46" s="7" t="s">
        <v>19</v>
      </c>
      <c r="C46" s="30">
        <f>C47+C51</f>
        <v>21114.184816869973</v>
      </c>
      <c r="D46" s="31">
        <f>D47+D51</f>
        <v>-24250.9961</v>
      </c>
      <c r="E46" s="32">
        <f>C46+D46</f>
        <v>-3136.8112831300277</v>
      </c>
      <c r="F46" s="20"/>
      <c r="G46" s="20"/>
      <c r="H46" s="20"/>
      <c r="I46" s="20"/>
      <c r="J46" s="20"/>
      <c r="K46" s="20"/>
      <c r="L46" s="1"/>
    </row>
    <row r="47" spans="2:12" ht="15.75">
      <c r="B47" s="6" t="s">
        <v>20</v>
      </c>
      <c r="C47" s="30">
        <f>C48+C49</f>
        <v>3848.6474</v>
      </c>
      <c r="D47" s="31">
        <f>D48+D49</f>
        <v>-3799.2430999999997</v>
      </c>
      <c r="E47" s="32">
        <f>C47+D47</f>
        <v>49.40430000000015</v>
      </c>
      <c r="F47" s="20"/>
      <c r="G47" s="20"/>
      <c r="H47" s="20"/>
      <c r="I47" s="20"/>
      <c r="J47" s="20"/>
      <c r="K47" s="20"/>
      <c r="L47" s="1"/>
    </row>
    <row r="48" spans="2:12" ht="15.75">
      <c r="B48" s="7" t="s">
        <v>17</v>
      </c>
      <c r="C48" s="30">
        <v>2297.676</v>
      </c>
      <c r="D48" s="31">
        <v>-2411.6769</v>
      </c>
      <c r="E48" s="32">
        <f>C48+D48</f>
        <v>-114.0009</v>
      </c>
      <c r="F48" s="20"/>
      <c r="G48" s="20"/>
      <c r="H48" s="20"/>
      <c r="I48" s="20"/>
      <c r="J48" s="20"/>
      <c r="K48" s="20"/>
      <c r="L48" s="1"/>
    </row>
    <row r="49" spans="2:12" ht="15.75">
      <c r="B49" s="7" t="s">
        <v>18</v>
      </c>
      <c r="C49" s="30">
        <v>1550.9714</v>
      </c>
      <c r="D49" s="31">
        <v>-1387.5662</v>
      </c>
      <c r="E49" s="32">
        <f>C49+D49</f>
        <v>163.40519999999992</v>
      </c>
      <c r="F49" s="20"/>
      <c r="G49" s="20"/>
      <c r="H49" s="20"/>
      <c r="I49" s="20"/>
      <c r="J49" s="20"/>
      <c r="K49" s="20"/>
      <c r="L49" s="1"/>
    </row>
    <row r="50" spans="2:11" ht="15.75">
      <c r="B50" s="5"/>
      <c r="C50" s="30"/>
      <c r="D50" s="31"/>
      <c r="E50" s="32"/>
      <c r="F50" s="20"/>
      <c r="G50" s="20"/>
      <c r="H50" s="20"/>
      <c r="I50" s="20"/>
      <c r="J50" s="20"/>
      <c r="K50" s="20"/>
    </row>
    <row r="51" spans="2:11" ht="15.75">
      <c r="B51" s="6" t="s">
        <v>21</v>
      </c>
      <c r="C51" s="30">
        <f>C52+C53</f>
        <v>17265.53741686997</v>
      </c>
      <c r="D51" s="31">
        <f>D52+D53</f>
        <v>-20451.753</v>
      </c>
      <c r="E51" s="32">
        <f>C51+D51</f>
        <v>-3186.2155831300297</v>
      </c>
      <c r="F51" s="20"/>
      <c r="G51" s="20"/>
      <c r="H51" s="20"/>
      <c r="I51" s="20"/>
      <c r="J51" s="20"/>
      <c r="K51" s="20"/>
    </row>
    <row r="52" spans="2:11" ht="15.75">
      <c r="B52" s="7" t="s">
        <v>17</v>
      </c>
      <c r="C52" s="30">
        <v>8565.214999999975</v>
      </c>
      <c r="D52" s="31">
        <v>-12556.233</v>
      </c>
      <c r="E52" s="32">
        <f>C52+D52</f>
        <v>-3991.0180000000255</v>
      </c>
      <c r="F52" s="20"/>
      <c r="G52" s="20"/>
      <c r="H52" s="20"/>
      <c r="I52" s="20"/>
      <c r="J52" s="20"/>
      <c r="K52" s="20"/>
    </row>
    <row r="53" spans="2:11" ht="15.75">
      <c r="B53" s="13" t="s">
        <v>18</v>
      </c>
      <c r="C53" s="30">
        <v>8700.322416869996</v>
      </c>
      <c r="D53" s="31">
        <v>-7895.5199999999995</v>
      </c>
      <c r="E53" s="38">
        <f>C53+D53</f>
        <v>804.8024168699967</v>
      </c>
      <c r="F53" s="20"/>
      <c r="G53" s="20"/>
      <c r="H53" s="20"/>
      <c r="I53" s="20"/>
      <c r="J53" s="20"/>
      <c r="K53" s="20"/>
    </row>
    <row r="54" spans="2:11" ht="15.75">
      <c r="B54" s="7"/>
      <c r="C54" s="40"/>
      <c r="D54" s="34"/>
      <c r="E54" s="32"/>
      <c r="F54" s="20"/>
      <c r="G54" s="20"/>
      <c r="H54" s="20"/>
      <c r="I54" s="20"/>
      <c r="J54" s="20"/>
      <c r="K54" s="20"/>
    </row>
    <row r="55" spans="2:14" ht="15.75">
      <c r="B55" s="5" t="s">
        <v>22</v>
      </c>
      <c r="C55" s="30">
        <f>C24+C26</f>
        <v>47259.93748186997</v>
      </c>
      <c r="D55" s="31">
        <f>-D24+D26</f>
        <v>-47323.1404078253</v>
      </c>
      <c r="E55" s="32">
        <f>C55+D55</f>
        <v>-63.20292595533101</v>
      </c>
      <c r="F55" s="20"/>
      <c r="G55" s="20"/>
      <c r="H55" s="20"/>
      <c r="I55" s="20"/>
      <c r="J55" s="20"/>
      <c r="K55" s="20"/>
      <c r="L55" s="2"/>
      <c r="M55" s="2"/>
      <c r="N55" s="2"/>
    </row>
    <row r="56" spans="2:11" ht="15.75">
      <c r="B56" s="5"/>
      <c r="C56" s="30"/>
      <c r="D56" s="31"/>
      <c r="E56" s="32"/>
      <c r="F56" s="20"/>
      <c r="G56" s="20"/>
      <c r="H56" s="20"/>
      <c r="I56" s="20"/>
      <c r="J56" s="20"/>
      <c r="K56" s="20"/>
    </row>
    <row r="57" spans="2:11" ht="15.75">
      <c r="B57" s="5" t="s">
        <v>23</v>
      </c>
      <c r="C57" s="41"/>
      <c r="D57" s="42"/>
      <c r="E57" s="32">
        <f>E59-(E21+E55)</f>
        <v>-560.5075439795639</v>
      </c>
      <c r="F57" s="20"/>
      <c r="G57" s="20"/>
      <c r="H57" s="20"/>
      <c r="I57" s="20"/>
      <c r="J57" s="20"/>
      <c r="K57" s="20"/>
    </row>
    <row r="58" spans="2:11" ht="15.75">
      <c r="B58" s="7"/>
      <c r="C58" s="30"/>
      <c r="D58" s="31"/>
      <c r="E58" s="32"/>
      <c r="F58" s="20"/>
      <c r="G58" s="20"/>
      <c r="H58" s="20"/>
      <c r="I58" s="20"/>
      <c r="J58" s="20"/>
      <c r="K58" s="20"/>
    </row>
    <row r="59" spans="2:11" ht="16.5" thickBot="1">
      <c r="B59" s="19" t="s">
        <v>24</v>
      </c>
      <c r="C59" s="43">
        <f>-C69</f>
        <v>-16.2</v>
      </c>
      <c r="D59" s="44">
        <f>-D69</f>
        <v>60.1</v>
      </c>
      <c r="E59" s="45">
        <f>-E69</f>
        <v>43.900000000000006</v>
      </c>
      <c r="F59" s="20"/>
      <c r="G59" s="20"/>
      <c r="H59" s="20"/>
      <c r="I59" s="20"/>
      <c r="J59" s="20"/>
      <c r="K59" s="20"/>
    </row>
    <row r="60" spans="2:11" ht="16.5" thickTop="1">
      <c r="B60" s="7"/>
      <c r="C60" s="30"/>
      <c r="D60" s="31"/>
      <c r="E60" s="32"/>
      <c r="F60" s="20"/>
      <c r="G60" s="20"/>
      <c r="H60" s="20"/>
      <c r="I60" s="20"/>
      <c r="J60" s="20"/>
      <c r="K60" s="20"/>
    </row>
    <row r="61" spans="2:11" ht="15.75">
      <c r="B61" s="7" t="s">
        <v>25</v>
      </c>
      <c r="C61" s="30">
        <v>0</v>
      </c>
      <c r="D61" s="31">
        <v>0</v>
      </c>
      <c r="E61" s="32">
        <f aca="true" t="shared" si="0" ref="E61:E69">C61+D61</f>
        <v>0</v>
      </c>
      <c r="F61" s="20"/>
      <c r="G61" s="20"/>
      <c r="H61" s="20"/>
      <c r="I61" s="20"/>
      <c r="J61" s="20"/>
      <c r="K61" s="20"/>
    </row>
    <row r="62" spans="2:11" ht="15.75">
      <c r="B62" s="7" t="s">
        <v>26</v>
      </c>
      <c r="C62" s="30">
        <v>16.2</v>
      </c>
      <c r="D62" s="31">
        <v>0</v>
      </c>
      <c r="E62" s="32">
        <f t="shared" si="0"/>
        <v>16.2</v>
      </c>
      <c r="F62" s="20"/>
      <c r="G62" s="20"/>
      <c r="H62" s="20"/>
      <c r="I62" s="20"/>
      <c r="J62" s="20"/>
      <c r="K62" s="20"/>
    </row>
    <row r="63" spans="2:11" ht="15.75">
      <c r="B63" s="7" t="s">
        <v>27</v>
      </c>
      <c r="C63" s="30">
        <f>C64+C65</f>
        <v>0</v>
      </c>
      <c r="D63" s="31">
        <f>D64+D65</f>
        <v>-60.1</v>
      </c>
      <c r="E63" s="32">
        <f t="shared" si="0"/>
        <v>-60.1</v>
      </c>
      <c r="F63" s="20"/>
      <c r="G63" s="20"/>
      <c r="H63" s="20"/>
      <c r="I63" s="20"/>
      <c r="J63" s="20"/>
      <c r="K63" s="20"/>
    </row>
    <row r="64" spans="2:11" ht="15.75">
      <c r="B64" s="6" t="s">
        <v>35</v>
      </c>
      <c r="C64" s="30">
        <v>0</v>
      </c>
      <c r="D64" s="31">
        <v>-60.1</v>
      </c>
      <c r="E64" s="32">
        <f t="shared" si="0"/>
        <v>-60.1</v>
      </c>
      <c r="F64" s="20"/>
      <c r="G64" s="20"/>
      <c r="H64" s="20"/>
      <c r="I64" s="20"/>
      <c r="J64" s="20"/>
      <c r="K64" s="20"/>
    </row>
    <row r="65" spans="2:11" ht="15.75">
      <c r="B65" s="6" t="s">
        <v>36</v>
      </c>
      <c r="C65" s="30">
        <f>C66+C67</f>
        <v>0</v>
      </c>
      <c r="D65" s="31">
        <f>+D66+D67</f>
        <v>0</v>
      </c>
      <c r="E65" s="32">
        <f t="shared" si="0"/>
        <v>0</v>
      </c>
      <c r="F65" s="20"/>
      <c r="G65" s="20"/>
      <c r="H65" s="20"/>
      <c r="I65" s="20"/>
      <c r="J65" s="20"/>
      <c r="K65" s="20"/>
    </row>
    <row r="66" spans="2:11" ht="15.75">
      <c r="B66" s="7" t="s">
        <v>28</v>
      </c>
      <c r="C66" s="30">
        <v>0</v>
      </c>
      <c r="D66" s="31">
        <v>0</v>
      </c>
      <c r="E66" s="32">
        <f t="shared" si="0"/>
        <v>0</v>
      </c>
      <c r="F66" s="20"/>
      <c r="G66" s="20"/>
      <c r="H66" s="20"/>
      <c r="I66" s="20"/>
      <c r="J66" s="20"/>
      <c r="K66" s="20"/>
    </row>
    <row r="67" spans="2:11" ht="15.75">
      <c r="B67" s="7" t="s">
        <v>29</v>
      </c>
      <c r="C67" s="30">
        <v>0</v>
      </c>
      <c r="D67" s="31">
        <v>0</v>
      </c>
      <c r="E67" s="32">
        <f t="shared" si="0"/>
        <v>0</v>
      </c>
      <c r="F67" s="20"/>
      <c r="G67" s="20"/>
      <c r="H67" s="20"/>
      <c r="I67" s="20"/>
      <c r="J67" s="20"/>
      <c r="K67" s="20"/>
    </row>
    <row r="68" spans="2:11" ht="15.75">
      <c r="B68" s="21" t="s">
        <v>33</v>
      </c>
      <c r="C68" s="36">
        <v>0</v>
      </c>
      <c r="D68" s="37">
        <v>0</v>
      </c>
      <c r="E68" s="38">
        <f t="shared" si="0"/>
        <v>0</v>
      </c>
      <c r="F68" s="20"/>
      <c r="G68" s="20"/>
      <c r="H68" s="20"/>
      <c r="I68" s="20"/>
      <c r="J68" s="20"/>
      <c r="K68" s="20"/>
    </row>
    <row r="69" spans="2:11" ht="16.5" thickBot="1">
      <c r="B69" s="19" t="s">
        <v>30</v>
      </c>
      <c r="C69" s="43">
        <f>C61+C62+C63+C68</f>
        <v>16.2</v>
      </c>
      <c r="D69" s="44">
        <f>D61+D62+D63+D68</f>
        <v>-60.1</v>
      </c>
      <c r="E69" s="45">
        <f t="shared" si="0"/>
        <v>-43.900000000000006</v>
      </c>
      <c r="F69" s="20"/>
      <c r="G69" s="20"/>
      <c r="H69" s="20"/>
      <c r="I69" s="20"/>
      <c r="J69" s="20"/>
      <c r="K69" s="20"/>
    </row>
    <row r="70" spans="2:5" ht="16.5" thickTop="1">
      <c r="B70" s="9"/>
      <c r="C70" s="9"/>
      <c r="D70" s="9"/>
      <c r="E70" s="9"/>
    </row>
    <row r="71" spans="2:5" ht="15.75">
      <c r="B71" s="10"/>
      <c r="C71" s="12"/>
      <c r="D71" s="11"/>
      <c r="E71" s="11"/>
    </row>
    <row r="72" spans="2:5" ht="16.5" thickBot="1">
      <c r="B72" s="11"/>
      <c r="C72" s="9"/>
      <c r="D72" s="11"/>
      <c r="E72" s="11"/>
    </row>
    <row r="73" spans="2:3" ht="16.5" thickTop="1">
      <c r="B73" s="46"/>
      <c r="C73" s="47" t="s">
        <v>41</v>
      </c>
    </row>
    <row r="74" spans="2:3" ht="16.5" thickBot="1">
      <c r="B74" s="48"/>
      <c r="C74" s="49" t="s">
        <v>42</v>
      </c>
    </row>
    <row r="75" spans="2:3" ht="15.75" thickTop="1">
      <c r="B75" s="50"/>
      <c r="C75" s="50"/>
    </row>
    <row r="76" spans="2:6" ht="15.75">
      <c r="B76" s="51" t="s">
        <v>43</v>
      </c>
      <c r="C76" s="52">
        <f>D9+D7</f>
        <v>15186.007576330072</v>
      </c>
      <c r="F76" s="11"/>
    </row>
    <row r="77" spans="2:6" ht="15.75">
      <c r="B77" s="51" t="s">
        <v>44</v>
      </c>
      <c r="C77" s="52">
        <f>C9+C7</f>
        <v>16339.951263620278</v>
      </c>
      <c r="F77" s="11"/>
    </row>
    <row r="78" spans="2:6" ht="15.75">
      <c r="B78" s="51" t="s">
        <v>45</v>
      </c>
      <c r="C78" s="52">
        <f>E14</f>
        <v>-392.10699999999997</v>
      </c>
      <c r="F78" s="11"/>
    </row>
    <row r="79" spans="2:6" ht="15.75">
      <c r="B79" s="51" t="s">
        <v>46</v>
      </c>
      <c r="C79" s="52">
        <f>E18</f>
        <v>-94.22621735531115</v>
      </c>
      <c r="F79" s="11"/>
    </row>
    <row r="80" spans="2:6" ht="15.75">
      <c r="B80" s="51"/>
      <c r="C80" s="52"/>
      <c r="F80" s="11"/>
    </row>
    <row r="81" spans="2:6" ht="15.75">
      <c r="B81" s="51" t="s">
        <v>47</v>
      </c>
      <c r="C81" s="52">
        <f>E24</f>
        <v>162.4163571747007</v>
      </c>
      <c r="F81" s="11"/>
    </row>
    <row r="82" spans="2:6" ht="15.75">
      <c r="B82" s="53"/>
      <c r="C82" s="54"/>
      <c r="F82" s="11"/>
    </row>
    <row r="83" spans="2:6" ht="15.75">
      <c r="B83" s="51" t="s">
        <v>10</v>
      </c>
      <c r="C83" s="52">
        <f>C87+C90+C96+C93</f>
        <v>-225.61928313002682</v>
      </c>
      <c r="F83" s="11"/>
    </row>
    <row r="84" spans="2:6" ht="15.75">
      <c r="B84" s="53"/>
      <c r="C84" s="52"/>
      <c r="F84" s="11"/>
    </row>
    <row r="85" spans="2:6" ht="15.75">
      <c r="B85" s="51" t="s">
        <v>48</v>
      </c>
      <c r="C85" s="52">
        <f>E69</f>
        <v>-43.900000000000006</v>
      </c>
      <c r="F85" s="11"/>
    </row>
    <row r="86" spans="2:6" ht="15.75">
      <c r="B86" s="51"/>
      <c r="C86" s="52"/>
      <c r="F86" s="11"/>
    </row>
    <row r="87" spans="2:6" ht="15.75">
      <c r="B87" s="51" t="s">
        <v>49</v>
      </c>
      <c r="C87" s="52">
        <f>C88+C89</f>
        <v>-146.10699999999818</v>
      </c>
      <c r="F87" s="11"/>
    </row>
    <row r="88" spans="2:6" ht="15.75">
      <c r="B88" s="53" t="s">
        <v>50</v>
      </c>
      <c r="C88" s="52">
        <f>E29</f>
        <v>-13.425999999999949</v>
      </c>
      <c r="F88" s="11"/>
    </row>
    <row r="89" spans="2:6" ht="15.75">
      <c r="B89" s="53" t="s">
        <v>51</v>
      </c>
      <c r="C89" s="52">
        <f>E33</f>
        <v>-132.68099999999822</v>
      </c>
      <c r="F89" s="11"/>
    </row>
    <row r="90" spans="2:6" ht="15.75">
      <c r="B90" s="51" t="s">
        <v>52</v>
      </c>
      <c r="C90" s="52">
        <f>C91+C92</f>
        <v>3180.054</v>
      </c>
      <c r="F90" s="11"/>
    </row>
    <row r="91" spans="2:6" ht="15.75">
      <c r="B91" s="53" t="s">
        <v>53</v>
      </c>
      <c r="C91" s="52">
        <f>E39</f>
        <v>149.21700000000004</v>
      </c>
      <c r="F91" s="11"/>
    </row>
    <row r="92" spans="2:6" ht="15.75">
      <c r="B92" s="53" t="s">
        <v>54</v>
      </c>
      <c r="C92" s="52">
        <f>E40</f>
        <v>3030.837</v>
      </c>
      <c r="F92" s="11"/>
    </row>
    <row r="93" spans="2:6" ht="15.75">
      <c r="B93" s="55" t="s">
        <v>55</v>
      </c>
      <c r="C93" s="52">
        <f>C94+C95</f>
        <v>-122.75500000000011</v>
      </c>
      <c r="F93" s="11"/>
    </row>
    <row r="94" spans="2:6" ht="15.75">
      <c r="B94" s="23" t="s">
        <v>56</v>
      </c>
      <c r="C94" s="52">
        <f>E43</f>
        <v>15.498000000000047</v>
      </c>
      <c r="F94" s="11"/>
    </row>
    <row r="95" spans="2:6" ht="15.75">
      <c r="B95" s="23" t="s">
        <v>57</v>
      </c>
      <c r="C95" s="52">
        <f>E44</f>
        <v>-138.25300000000016</v>
      </c>
      <c r="F95" s="11"/>
    </row>
    <row r="96" spans="2:6" ht="15.75">
      <c r="B96" s="51" t="s">
        <v>58</v>
      </c>
      <c r="C96" s="52">
        <f>C97+C98</f>
        <v>-3136.8112831300286</v>
      </c>
      <c r="F96" s="11"/>
    </row>
    <row r="97" spans="2:6" ht="15.75">
      <c r="B97" s="53" t="s">
        <v>59</v>
      </c>
      <c r="C97" s="52">
        <f>E48+E52</f>
        <v>-4105.0189000000255</v>
      </c>
      <c r="F97" s="11"/>
    </row>
    <row r="98" spans="2:6" ht="15.75">
      <c r="B98" s="53" t="s">
        <v>60</v>
      </c>
      <c r="C98" s="52">
        <f>E49+E53</f>
        <v>968.2076168699966</v>
      </c>
      <c r="F98" s="11"/>
    </row>
    <row r="99" spans="2:3" ht="16.5" thickBot="1">
      <c r="B99" s="56"/>
      <c r="C99" s="57"/>
    </row>
    <row r="100" ht="15.75" thickTop="1"/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2015-01-13T07:22:43Z</dcterms:created>
  <dcterms:modified xsi:type="dcterms:W3CDTF">2015-01-13T07:22:44Z</dcterms:modified>
  <cp:category/>
  <cp:version/>
  <cp:contentType/>
  <cp:contentStatus/>
</cp:coreProperties>
</file>