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<sst xmlns="http://schemas.openxmlformats.org/spreadsheetml/2006/main" count="58" uniqueCount="45">
  <si>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</si>
  <si>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</si>
  <si>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</si>
  <si>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</si>
  <si>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</si>
  <si>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</si>
  <si>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</si>
  <si>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</si>
  <si>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</si>
  <si>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</si>
  <si>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</si>
  <si>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</si>
  <si>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</si>
  <si>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</si>
  <si>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</si>
  <si>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</si>
  <si>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</si>
  <si>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</si>
  <si>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</si>
  <si>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</si>
  <si>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</si>
  <si>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</si>
  <si>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</si>
  <si>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</si>
  <si>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</si>
  <si>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</si>
  <si>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</si>
  <si>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</si>
  <si>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</si>
  <si>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</si>
  <si>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</si>
  <si>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</si>
  <si>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</si>
  <si>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</si>
  <si>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</si>
  <si>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</si>
  <si>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</si>
  <si>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</si>
  <si>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</si>
  <si>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</si>
  <si>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</si>
  <si>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</si>
  <si>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</si>
  <si>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</si>
  <si>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 xml:space="preserve">                                                    Slovak Republic -Balance of Payments - January - August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</si>
</sst>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44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1006737.922276</v>
      </c>
      <c r="D8" s="23">
        <f>C8/$C$71</f>
        <v>48526.84480266076</v>
      </c>
      <c r="E8" s="22">
        <v>1020989.9619089998</v>
      </c>
      <c r="F8" s="23">
        <f>E8/$C$71</f>
        <v>49213.82251561747</v>
      </c>
      <c r="G8" s="22">
        <f>C8-E8</f>
        <v>-14252.039632999804</v>
      </c>
      <c r="H8" s="23">
        <f>D8-F8</f>
        <v>-686.9777129567083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121666.09298155719</v>
      </c>
      <c r="D10" s="23">
        <f t="shared" si="0"/>
        <v>5864.556684737164</v>
      </c>
      <c r="E10" s="22">
        <f t="shared" si="0"/>
        <v>125656.7269695559</v>
      </c>
      <c r="F10" s="23">
        <f t="shared" si="0"/>
        <v>6056.91347582936</v>
      </c>
      <c r="G10" s="22">
        <f t="shared" si="0"/>
        <v>-3990.633987998699</v>
      </c>
      <c r="H10" s="23">
        <f t="shared" si="0"/>
        <v>-192.3567910921961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41395.628744</v>
      </c>
      <c r="D11" s="23">
        <v>1995.3547066422445</v>
      </c>
      <c r="E11" s="22">
        <v>33473.562324</v>
      </c>
      <c r="F11" s="23">
        <v>1613.4947615925962</v>
      </c>
      <c r="G11" s="22">
        <f aca="true" t="shared" si="1" ref="G11:H13">C11-E11</f>
        <v>7922.066420000003</v>
      </c>
      <c r="H11" s="23">
        <f t="shared" si="1"/>
        <v>381.85994504964833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35259.083454212814</v>
      </c>
      <c r="D12" s="23">
        <v>1699.5605636851835</v>
      </c>
      <c r="E12" s="22">
        <v>30149.866574568012</v>
      </c>
      <c r="F12" s="23">
        <v>1453.2857695251141</v>
      </c>
      <c r="G12" s="22">
        <f t="shared" si="1"/>
        <v>5109.216879644802</v>
      </c>
      <c r="H12" s="23">
        <f t="shared" si="1"/>
        <v>246.2747941600694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45011.38078334437</v>
      </c>
      <c r="D13" s="23">
        <v>2169.6414144097357</v>
      </c>
      <c r="E13" s="22">
        <v>62033.298070987876</v>
      </c>
      <c r="F13" s="23">
        <v>2990.1329447116495</v>
      </c>
      <c r="G13" s="22">
        <f t="shared" si="1"/>
        <v>-17021.917287643504</v>
      </c>
      <c r="H13" s="23">
        <f t="shared" si="1"/>
        <v>-820.4915303019138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52139.499</v>
      </c>
      <c r="D15" s="23">
        <f t="shared" si="2"/>
        <v>2513.231418104695</v>
      </c>
      <c r="E15" s="22">
        <f t="shared" si="2"/>
        <v>96197.84007066667</v>
      </c>
      <c r="F15" s="23">
        <f t="shared" si="2"/>
        <v>4636.934352196408</v>
      </c>
      <c r="G15" s="22">
        <f t="shared" si="2"/>
        <v>-44058.34107066666</v>
      </c>
      <c r="H15" s="23">
        <f t="shared" si="2"/>
        <v>-2123.7029340917134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28000</v>
      </c>
      <c r="D16" s="23">
        <v>1349.6577653523573</v>
      </c>
      <c r="E16" s="22">
        <v>2502.9867200000003</v>
      </c>
      <c r="F16" s="23">
        <v>120.64912368649381</v>
      </c>
      <c r="G16" s="22">
        <f>C16-E16</f>
        <v>25497.01328</v>
      </c>
      <c r="H16" s="23">
        <f>D16-F16</f>
        <v>1229.0086416658635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24139.499000000003</v>
      </c>
      <c r="D17" s="23">
        <v>1163.5736527523377</v>
      </c>
      <c r="E17" s="22">
        <v>93694.85335066667</v>
      </c>
      <c r="F17" s="23">
        <v>4516.285228509914</v>
      </c>
      <c r="G17" s="22">
        <f>C17-E17</f>
        <v>-69555.35435066666</v>
      </c>
      <c r="H17" s="23">
        <f>D17-F17</f>
        <v>-3352.7115757575766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38162.183107992416</v>
      </c>
      <c r="D19" s="23">
        <v>1839.4959562321615</v>
      </c>
      <c r="E19" s="22">
        <v>54270.25292624377</v>
      </c>
      <c r="F19" s="23">
        <v>2615.9381531979066</v>
      </c>
      <c r="G19" s="22">
        <f>C19-E19</f>
        <v>-16108.069818251352</v>
      </c>
      <c r="H19" s="23">
        <f>D19-F19</f>
        <v>-776.4421969657451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1218705.6973655496</v>
      </c>
      <c r="D21" s="23">
        <f t="shared" si="3"/>
        <v>58744.12886173478</v>
      </c>
      <c r="E21" s="22">
        <f t="shared" si="3"/>
        <v>1297114.7818754662</v>
      </c>
      <c r="F21" s="23">
        <f t="shared" si="3"/>
        <v>62523.608496841145</v>
      </c>
      <c r="G21" s="22">
        <f t="shared" si="3"/>
        <v>-78409.08450991652</v>
      </c>
      <c r="H21" s="23">
        <f t="shared" si="3"/>
        <v>-3779.479635106363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19160.323035772046</v>
      </c>
      <c r="D24" s="33">
        <v>923.5670989960498</v>
      </c>
      <c r="E24" s="32">
        <v>1197.831127</v>
      </c>
      <c r="F24" s="33">
        <v>57.7379315048684</v>
      </c>
      <c r="G24" s="32">
        <f>C24-E24</f>
        <v>17962.491908772045</v>
      </c>
      <c r="H24" s="33">
        <f>D24-F24</f>
        <v>865.8291674911815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5247449.455001773</v>
      </c>
      <c r="D26" s="35">
        <f t="shared" si="4"/>
        <v>252934.68240633246</v>
      </c>
      <c r="E26" s="36">
        <f t="shared" si="4"/>
        <v>-5170982.205719067</v>
      </c>
      <c r="F26" s="35">
        <f t="shared" si="4"/>
        <v>-249251.96510744566</v>
      </c>
      <c r="G26" s="36">
        <f t="shared" si="4"/>
        <v>76467.24928270608</v>
      </c>
      <c r="H26" s="35">
        <f t="shared" si="4"/>
        <v>3682.7172988868224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1345288.2303506667</v>
      </c>
      <c r="D28" s="35">
        <f t="shared" si="5"/>
        <v>64845.66809749671</v>
      </c>
      <c r="E28" s="22">
        <f t="shared" si="5"/>
        <v>-1322881.718</v>
      </c>
      <c r="F28" s="35">
        <f t="shared" si="5"/>
        <v>-63765.62797647739</v>
      </c>
      <c r="G28" s="22">
        <f t="shared" si="5"/>
        <v>22406.51235066666</v>
      </c>
      <c r="H28" s="23">
        <f t="shared" si="5"/>
        <v>1080.0401210193154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26484.588</v>
      </c>
      <c r="D29" s="35">
        <f t="shared" si="6"/>
        <v>1276.611780584209</v>
      </c>
      <c r="E29" s="22">
        <f t="shared" si="6"/>
        <v>-35403.232</v>
      </c>
      <c r="F29" s="35">
        <f t="shared" si="6"/>
        <v>-1706.5088209775379</v>
      </c>
      <c r="G29" s="22">
        <f t="shared" si="6"/>
        <v>-8918.644000000004</v>
      </c>
      <c r="H29" s="22">
        <f t="shared" si="6"/>
        <v>-429.8970403933289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1005.588</v>
      </c>
      <c r="D30" s="35">
        <v>48.471416176612365</v>
      </c>
      <c r="E30" s="22">
        <v>-5260.656</v>
      </c>
      <c r="F30" s="35">
        <v>-253.57447218740964</v>
      </c>
      <c r="G30" s="22">
        <f aca="true" t="shared" si="7" ref="G30:H32">C30+E30</f>
        <v>-4255.068</v>
      </c>
      <c r="H30" s="23">
        <f t="shared" si="7"/>
        <v>-205.10305601079727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-4092.576000000003</v>
      </c>
      <c r="F31" s="35">
        <v>-197.27060638195334</v>
      </c>
      <c r="G31" s="22">
        <f t="shared" si="7"/>
        <v>-4092.576000000003</v>
      </c>
      <c r="H31" s="23">
        <f t="shared" si="7"/>
        <v>-197.27060638195334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25479</v>
      </c>
      <c r="D32" s="35">
        <v>1228.1403644075967</v>
      </c>
      <c r="E32" s="22">
        <v>-26050</v>
      </c>
      <c r="F32" s="35">
        <v>-1255.663742408175</v>
      </c>
      <c r="G32" s="22">
        <f t="shared" si="7"/>
        <v>-571</v>
      </c>
      <c r="H32" s="23">
        <f t="shared" si="7"/>
        <v>-27.523378000578305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1318803.6423506667</v>
      </c>
      <c r="D33" s="35">
        <f t="shared" si="8"/>
        <v>63569.0563169125</v>
      </c>
      <c r="E33" s="22">
        <f t="shared" si="8"/>
        <v>-1287478.486</v>
      </c>
      <c r="F33" s="35">
        <f t="shared" si="8"/>
        <v>-62059.11915549986</v>
      </c>
      <c r="G33" s="22">
        <f t="shared" si="8"/>
        <v>31325.156350666664</v>
      </c>
      <c r="H33" s="22">
        <f t="shared" si="8"/>
        <v>1509.9371614126442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18786.259</v>
      </c>
      <c r="D34" s="35">
        <v>905.5364407596646</v>
      </c>
      <c r="E34" s="22">
        <v>-7660.486</v>
      </c>
      <c r="F34" s="35">
        <v>-369.2512291526077</v>
      </c>
      <c r="G34" s="22">
        <f aca="true" t="shared" si="9" ref="G34:H36">C34+E34</f>
        <v>11125.772999999997</v>
      </c>
      <c r="H34" s="23">
        <f t="shared" si="9"/>
        <v>536.2852116070569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4065.3833506666665</v>
      </c>
      <c r="D35" s="35">
        <v>195.95986458433757</v>
      </c>
      <c r="E35" s="22">
        <v>0</v>
      </c>
      <c r="F35" s="35">
        <v>0</v>
      </c>
      <c r="G35" s="22">
        <f t="shared" si="9"/>
        <v>4065.3833506666665</v>
      </c>
      <c r="H35" s="23">
        <f t="shared" si="9"/>
        <v>195.95986458433757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1295952</v>
      </c>
      <c r="D36" s="35">
        <v>62467.5600115685</v>
      </c>
      <c r="E36" s="22">
        <v>-1279818</v>
      </c>
      <c r="F36" s="35">
        <v>-61689.86792634725</v>
      </c>
      <c r="G36" s="22">
        <f t="shared" si="9"/>
        <v>16134</v>
      </c>
      <c r="H36" s="23">
        <f t="shared" si="9"/>
        <v>777.6920852212497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248130.307</v>
      </c>
      <c r="D38" s="35">
        <f t="shared" si="10"/>
        <v>11960.392702207655</v>
      </c>
      <c r="E38" s="22">
        <f t="shared" si="10"/>
        <v>-201829.24599999998</v>
      </c>
      <c r="F38" s="35">
        <f t="shared" si="10"/>
        <v>-9728.586040682541</v>
      </c>
      <c r="G38" s="22">
        <f t="shared" si="10"/>
        <v>46301.06100000003</v>
      </c>
      <c r="H38" s="23">
        <f t="shared" si="10"/>
        <v>2231.8066615251128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63338.992</v>
      </c>
      <c r="D39" s="35">
        <v>3053.0700857996726</v>
      </c>
      <c r="E39" s="22">
        <v>-59341.21399999999</v>
      </c>
      <c r="F39" s="35">
        <v>-2860.368938590572</v>
      </c>
      <c r="G39" s="22">
        <f>C39+E39</f>
        <v>3997.7780000000057</v>
      </c>
      <c r="H39" s="23">
        <f>D39+F39</f>
        <v>192.70114720910078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184791.315</v>
      </c>
      <c r="D40" s="35">
        <v>8907.322616407982</v>
      </c>
      <c r="E40" s="22">
        <v>-142488.03199999998</v>
      </c>
      <c r="F40" s="35">
        <v>-6868.21710209197</v>
      </c>
      <c r="G40" s="22">
        <f>C40+E40</f>
        <v>42303.283000000025</v>
      </c>
      <c r="H40" s="23">
        <f>D40+F40</f>
        <v>2039.105514316012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1815947.302</v>
      </c>
      <c r="D42" s="35">
        <f t="shared" si="11"/>
        <v>87532.40634339149</v>
      </c>
      <c r="E42" s="22">
        <f t="shared" si="11"/>
        <v>-1828715.548</v>
      </c>
      <c r="F42" s="35">
        <f t="shared" si="11"/>
        <v>-88147.8621420997</v>
      </c>
      <c r="G42" s="22">
        <f t="shared" si="11"/>
        <v>-12768.24600000016</v>
      </c>
      <c r="H42" s="23">
        <f t="shared" si="11"/>
        <v>-615.4557987082007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1003870.352</v>
      </c>
      <c r="D43" s="35">
        <v>48388.62199942157</v>
      </c>
      <c r="E43" s="22">
        <v>-1017233.778</v>
      </c>
      <c r="F43" s="35">
        <v>-49032.76670201485</v>
      </c>
      <c r="G43" s="22">
        <f>C43+E43</f>
        <v>-13363.426000000094</v>
      </c>
      <c r="H43" s="23">
        <f>D43+F43</f>
        <v>-644.1447025932794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812076.95</v>
      </c>
      <c r="D44" s="35">
        <v>39143.78434396992</v>
      </c>
      <c r="E44" s="22">
        <v>-811481.77</v>
      </c>
      <c r="F44" s="35">
        <v>-39115.09544008484</v>
      </c>
      <c r="G44" s="22">
        <f>C44+E44</f>
        <v>595.1799999999348</v>
      </c>
      <c r="H44" s="23">
        <f>D44+F44</f>
        <v>28.688903885078616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1838083.6156511065</v>
      </c>
      <c r="D46" s="35">
        <f>D47+D51</f>
        <v>88596.2152632366</v>
      </c>
      <c r="E46" s="22">
        <f>E47+E51</f>
        <v>-1817555.693719067</v>
      </c>
      <c r="F46" s="35">
        <f>F47+F51</f>
        <v>-87609.88894818601</v>
      </c>
      <c r="G46" s="22">
        <f aca="true" t="shared" si="12" ref="G46:H49">C46+E46</f>
        <v>20527.92193203955</v>
      </c>
      <c r="H46" s="23">
        <f t="shared" si="12"/>
        <v>986.3263150505954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100409.167</v>
      </c>
      <c r="D47" s="35">
        <f>D48+D49</f>
        <v>4836.721931938688</v>
      </c>
      <c r="E47" s="22">
        <f>E48+E49</f>
        <v>-94014.22200000001</v>
      </c>
      <c r="F47" s="35">
        <f>F48+F49</f>
        <v>-4531.634262026415</v>
      </c>
      <c r="G47" s="22">
        <f t="shared" si="12"/>
        <v>6394.944999999992</v>
      </c>
      <c r="H47" s="23">
        <f t="shared" si="12"/>
        <v>305.08766991227276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18030.683999999997</v>
      </c>
      <c r="D48" s="35">
        <v>869.1161669719465</v>
      </c>
      <c r="E48" s="22">
        <v>-26744.815000000006</v>
      </c>
      <c r="F48" s="35">
        <v>-1289.1552588450788</v>
      </c>
      <c r="G48" s="22">
        <f t="shared" si="12"/>
        <v>-8714.131000000008</v>
      </c>
      <c r="H48" s="23">
        <f t="shared" si="12"/>
        <v>-420.0390918731323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82378.48300000001</v>
      </c>
      <c r="D49" s="35">
        <v>3967.605764966741</v>
      </c>
      <c r="E49" s="22">
        <v>-67269.407</v>
      </c>
      <c r="F49" s="35">
        <v>-3242.4790031813363</v>
      </c>
      <c r="G49" s="22">
        <f t="shared" si="12"/>
        <v>15109.076000000001</v>
      </c>
      <c r="H49" s="23">
        <f t="shared" si="12"/>
        <v>725.1267617854046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1737674.4486511066</v>
      </c>
      <c r="D51" s="35">
        <f>D52+D53</f>
        <v>83759.49333129791</v>
      </c>
      <c r="E51" s="22">
        <f>E52+E53</f>
        <v>-1723541.4717190668</v>
      </c>
      <c r="F51" s="35">
        <f>F52+F53</f>
        <v>-83078.25468615959</v>
      </c>
      <c r="G51" s="22">
        <f aca="true" t="shared" si="13" ref="G51:H53">C51+E51</f>
        <v>14132.976932039717</v>
      </c>
      <c r="H51" s="23">
        <f t="shared" si="13"/>
        <v>681.2386451383209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1113695.838000005</v>
      </c>
      <c r="D52" s="35">
        <v>53682.436999903846</v>
      </c>
      <c r="E52" s="22">
        <v>-1114804.837</v>
      </c>
      <c r="F52" s="35">
        <v>-53735.8930396221</v>
      </c>
      <c r="G52" s="22">
        <f t="shared" si="13"/>
        <v>-1108.9989999949466</v>
      </c>
      <c r="H52" s="23">
        <f t="shared" si="13"/>
        <v>-53.456039718250395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623978.6106511015</v>
      </c>
      <c r="D53" s="23">
        <v>30077.05633139407</v>
      </c>
      <c r="E53" s="22">
        <v>-608736.6347190668</v>
      </c>
      <c r="F53" s="23">
        <v>-29342.36164653749</v>
      </c>
      <c r="G53" s="32">
        <f t="shared" si="13"/>
        <v>15241.975932034664</v>
      </c>
      <c r="H53" s="33">
        <f t="shared" si="13"/>
        <v>734.6946848565785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5266609.778037545</v>
      </c>
      <c r="D55" s="35">
        <f>D24+D26</f>
        <v>253858.2495053285</v>
      </c>
      <c r="E55" s="22">
        <f>-E24+E26</f>
        <v>-5172180.036846067</v>
      </c>
      <c r="F55" s="35">
        <f>-F24+F26</f>
        <v>-249309.70303895054</v>
      </c>
      <c r="G55" s="22">
        <f>C55+E55</f>
        <v>94429.74119147845</v>
      </c>
      <c r="H55" s="23">
        <f>D55+F55</f>
        <v>4548.546466377971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-18652.956681561933</v>
      </c>
      <c r="H57" s="23">
        <f>H59-(H21+H55)</f>
        <v>-908.8668312716086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-111379.70000000001</v>
      </c>
      <c r="D59" s="45">
        <f t="shared" si="14"/>
        <v>-5155.2</v>
      </c>
      <c r="E59" s="44">
        <f t="shared" si="14"/>
        <v>108747.40000000001</v>
      </c>
      <c r="F59" s="45">
        <f t="shared" si="14"/>
        <v>5015.4</v>
      </c>
      <c r="G59" s="44">
        <f t="shared" si="14"/>
        <v>-2632.300000000003</v>
      </c>
      <c r="H59" s="46">
        <f t="shared" si="14"/>
        <v>-139.80000000000018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111379.70000000001</v>
      </c>
      <c r="D63" s="35">
        <f>D64+D65</f>
        <v>5155.2</v>
      </c>
      <c r="E63" s="22">
        <f>E64+E65</f>
        <v>-108478.1</v>
      </c>
      <c r="F63" s="35">
        <f>F64+F65</f>
        <v>-5002.4</v>
      </c>
      <c r="G63" s="22">
        <f t="shared" si="15"/>
        <v>2901.600000000006</v>
      </c>
      <c r="H63" s="23">
        <f t="shared" si="15"/>
        <v>152.80000000000018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15905.1</v>
      </c>
      <c r="D64" s="35">
        <v>736.3</v>
      </c>
      <c r="E64" s="22">
        <v>0</v>
      </c>
      <c r="F64" s="35">
        <v>0</v>
      </c>
      <c r="G64" s="22">
        <f t="shared" si="15"/>
        <v>15905.1</v>
      </c>
      <c r="H64" s="23">
        <f t="shared" si="15"/>
        <v>736.3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95474.6</v>
      </c>
      <c r="D65" s="35">
        <f>D66+D67</f>
        <v>4418.9</v>
      </c>
      <c r="E65" s="22">
        <f>+E66+E67</f>
        <v>-108478.1</v>
      </c>
      <c r="F65" s="35">
        <f>+F66+F67</f>
        <v>-5002.4</v>
      </c>
      <c r="G65" s="22">
        <f t="shared" si="15"/>
        <v>-13003.5</v>
      </c>
      <c r="H65" s="23">
        <f t="shared" si="15"/>
        <v>-583.5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-108478.1</v>
      </c>
      <c r="F66" s="35">
        <v>-5002.4</v>
      </c>
      <c r="G66" s="22">
        <f t="shared" si="15"/>
        <v>-108478.1</v>
      </c>
      <c r="H66" s="23">
        <f t="shared" si="15"/>
        <v>-5002.4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95474.6</v>
      </c>
      <c r="D67" s="35">
        <v>4418.9</v>
      </c>
      <c r="E67" s="22">
        <v>0</v>
      </c>
      <c r="F67" s="35">
        <v>0</v>
      </c>
      <c r="G67" s="22">
        <f t="shared" si="15"/>
        <v>95474.6</v>
      </c>
      <c r="H67" s="23">
        <f t="shared" si="15"/>
        <v>4418.9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-269.3</v>
      </c>
      <c r="F68" s="48">
        <v>-13</v>
      </c>
      <c r="G68" s="32">
        <f>C68+E68</f>
        <v>-269.3</v>
      </c>
      <c r="H68" s="33">
        <f>D68+F68</f>
        <v>-13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111379.70000000001</v>
      </c>
      <c r="D69" s="45">
        <f>D61+D62+D63+D68</f>
        <v>5155.2</v>
      </c>
      <c r="E69" s="44">
        <f>E61+E62+E63+E68</f>
        <v>-108747.40000000001</v>
      </c>
      <c r="F69" s="45">
        <f>F61+F62+F63+F68</f>
        <v>-5015.4</v>
      </c>
      <c r="G69" s="49">
        <f>C69+E69</f>
        <v>2632.300000000003</v>
      </c>
      <c r="H69" s="45">
        <f>D69+F69</f>
        <v>139.80000000000018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20.746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2015-01-13T07:09:12Z</dcterms:created>
  <dcterms:modified xsi:type="dcterms:W3CDTF">2015-01-13T07:09:13Z</dcterms:modified>
  <cp:category/>
  <cp:version/>
  <cp:contentType/>
  <cp:contentStatus/>
</cp:coreProperties>
</file>