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8670" windowWidth="15240" windowHeight="4350" tabRatio="701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Other Institutions" sheetId="6" r:id="rId6"/>
  </sheets>
  <definedNames>
    <definedName name="_xlnm.Print_Area" localSheetId="5">'Other Institutions'!$A$1:$W$30</definedName>
  </definedNames>
  <calcPr fullCalcOnLoad="1"/>
</workbook>
</file>

<file path=xl/sharedStrings.xml><?xml version="1.0" encoding="utf-8"?>
<sst xmlns="http://schemas.openxmlformats.org/spreadsheetml/2006/main" count="647" uniqueCount="185">
  <si>
    <t>Q1</t>
  </si>
  <si>
    <t>Q2</t>
  </si>
  <si>
    <t>Q3</t>
  </si>
  <si>
    <t>Q4</t>
  </si>
  <si>
    <t>[%]</t>
  </si>
  <si>
    <t>NBS</t>
  </si>
  <si>
    <t>IFP</t>
  </si>
  <si>
    <t>OECD</t>
  </si>
  <si>
    <t>Memo tab.</t>
  </si>
  <si>
    <t>[€]</t>
  </si>
  <si>
    <t>-</t>
  </si>
  <si>
    <t>[% p. a.]</t>
  </si>
  <si>
    <t>Unit</t>
  </si>
  <si>
    <t>GDP deflator</t>
  </si>
  <si>
    <t>Gross domestic product</t>
  </si>
  <si>
    <t>Final consumption of households</t>
  </si>
  <si>
    <t>Final government consumption</t>
  </si>
  <si>
    <t>Gross fixed capital formation</t>
  </si>
  <si>
    <t>Export of goods and services</t>
  </si>
  <si>
    <t>Import of goods and services</t>
  </si>
  <si>
    <t>Net export</t>
  </si>
  <si>
    <t>Output gap</t>
  </si>
  <si>
    <t>Employment</t>
  </si>
  <si>
    <t>Number of unemployed</t>
  </si>
  <si>
    <t>Unemployment rate</t>
  </si>
  <si>
    <t>Nominal compensation per employee</t>
  </si>
  <si>
    <t>Disposable income</t>
  </si>
  <si>
    <t>Current account</t>
  </si>
  <si>
    <t>Oil price in USD</t>
  </si>
  <si>
    <t>Oil price in EUR</t>
  </si>
  <si>
    <t>Non-energy commodity price in USD</t>
  </si>
  <si>
    <t>HICP inflation</t>
  </si>
  <si>
    <t>HICP inflation (average)</t>
  </si>
  <si>
    <t>CPI inflation (average)</t>
  </si>
  <si>
    <t>Indicator</t>
  </si>
  <si>
    <t>[% of potential output]</t>
  </si>
  <si>
    <t>[ths. of per., ESA 95]</t>
  </si>
  <si>
    <t>[% of disposable income]</t>
  </si>
  <si>
    <t>[% of GDP]</t>
  </si>
  <si>
    <t>[level]</t>
  </si>
  <si>
    <t>Economic activity</t>
  </si>
  <si>
    <t>Labour market</t>
  </si>
  <si>
    <t>Households</t>
  </si>
  <si>
    <t>Balance of payments</t>
  </si>
  <si>
    <t>External environment and technical assumptions</t>
  </si>
  <si>
    <t>Domestic demand</t>
  </si>
  <si>
    <t>[mil. € in curr. p.]</t>
  </si>
  <si>
    <t>Tab. 1 Gross domestic product</t>
  </si>
  <si>
    <t>Change in inventories</t>
  </si>
  <si>
    <t>Source: NBS, SO SR.</t>
  </si>
  <si>
    <t>Private investment</t>
  </si>
  <si>
    <t>Public investment</t>
  </si>
  <si>
    <t>[growth in %, const. p.]</t>
  </si>
  <si>
    <t>[p.p., const. p.]</t>
  </si>
  <si>
    <t>Tab. 2 Price development</t>
  </si>
  <si>
    <t>Actual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</si>
  <si>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</si>
  <si>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</si>
  <si>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</si>
  <si>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</si>
  <si>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</si>
  <si>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</si>
  <si>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</si>
  <si>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</si>
  <si>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</si>
  <si>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</si>
  <si>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</si>
  <si>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t>[growth %, y-o-y, nsa]</t>
  </si>
  <si>
    <t>Tab. 3 Labour Market</t>
  </si>
  <si>
    <t>Development of employment, unemployment</t>
  </si>
  <si>
    <t>Compensation and wages</t>
  </si>
  <si>
    <t>Demography</t>
  </si>
  <si>
    <t>Employees</t>
  </si>
  <si>
    <t>Self-employed</t>
  </si>
  <si>
    <t>Unemployment</t>
  </si>
  <si>
    <t>Compensation per employee, nominal</t>
  </si>
  <si>
    <t>Average wage, private sector</t>
  </si>
  <si>
    <t>Average wage, real</t>
  </si>
  <si>
    <t>Compensation of employees</t>
  </si>
  <si>
    <t>[€, const. p.]</t>
  </si>
  <si>
    <t>[% of GDP, curr. p.]</t>
  </si>
  <si>
    <t>Working age population</t>
  </si>
  <si>
    <t>Labour force</t>
  </si>
  <si>
    <t>[growth in %]</t>
  </si>
  <si>
    <t>[change in p.p.]</t>
  </si>
  <si>
    <t>[growth %, nsa]</t>
  </si>
  <si>
    <t>[growth %, sa]</t>
  </si>
  <si>
    <t>[growth %]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</si>
  <si>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</si>
  <si>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</si>
  <si>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</si>
  <si>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</si>
  <si>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</si>
  <si>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</si>
  <si>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Export, import of goods and services in ESA methodology</t>
  </si>
  <si>
    <t>Export, import of goods and services in BoP methodology</t>
  </si>
  <si>
    <t>Memo item: nominal GDP</t>
  </si>
  <si>
    <t>Tab. 4 Balance of Payments</t>
  </si>
  <si>
    <t>Tab. 5 Comparison of predictions of selected institutions</t>
  </si>
  <si>
    <t>EC</t>
  </si>
  <si>
    <t>IMF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</si>
  <si>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</si>
  <si>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</si>
  <si>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</si>
  <si>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</si>
  <si>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</si>
  <si>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</si>
  <si>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</si>
  <si>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</si>
  <si>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</si>
  <si>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</si>
  <si>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</si>
  <si>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</si>
  <si>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Public sector</t>
  </si>
  <si>
    <t>[ths. of per., LFS]</t>
  </si>
  <si>
    <t>Prices</t>
  </si>
  <si>
    <t>[year-on-year changes in %]</t>
  </si>
  <si>
    <t>CPI inflation</t>
  </si>
  <si>
    <t>[year-on-year changes in %, constant prices]</t>
  </si>
  <si>
    <t>Final consumption of general government</t>
  </si>
  <si>
    <t>Exports of goods and services</t>
  </si>
  <si>
    <t>Imports of goods and services</t>
  </si>
  <si>
    <t>Net exports</t>
  </si>
  <si>
    <t>[EUR millions in constant prices]</t>
  </si>
  <si>
    <t>[EUR millions in current prices]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</si>
  <si>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</si>
  <si>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</si>
  <si>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</si>
  <si>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</si>
  <si>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</si>
  <si>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</si>
  <si>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</si>
  <si>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[constant prices]</t>
  </si>
  <si>
    <t>Savings rate</t>
  </si>
  <si>
    <t>Goods balance</t>
  </si>
  <si>
    <t>Current acount</t>
  </si>
  <si>
    <t>Government deficit</t>
  </si>
  <si>
    <t>[% of GDP, ESA 95]</t>
  </si>
  <si>
    <t>Public debt</t>
  </si>
  <si>
    <t>External demand growth for Slovakia</t>
  </si>
  <si>
    <t xml:space="preserve">10-Y Slovak government bond yields 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</si>
  <si>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</si>
  <si>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</si>
  <si>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</si>
  <si>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</si>
  <si>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</si>
  <si>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</si>
  <si>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Trade balance (goods and services)</t>
  </si>
  <si>
    <t>7) Changes against the previous forecast in %.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</si>
  <si>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</si>
  <si>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</si>
  <si>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</si>
  <si>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</si>
  <si>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</si>
  <si>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</si>
  <si>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</si>
  <si>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</si>
  <si>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</si>
  <si>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</si>
  <si>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4) Labour force in thousands of persons / working age population in thousands of persons.</t>
  </si>
  <si>
    <t>5) Non-accelerating inflation rate of unemployment.</t>
  </si>
  <si>
    <t>1) Export deflator / import deflator.</t>
  </si>
  <si>
    <t>Sources:</t>
  </si>
  <si>
    <t>[thousands of persons, ESA 2010]</t>
  </si>
  <si>
    <t>[year-on-year changes in %, ESA 2010]</t>
  </si>
  <si>
    <t>3) GDP at constant prices / employment - ESA 2010.</t>
  </si>
  <si>
    <t>2) Compensation per employee in current prices / labour productivity ESA 2010 in constant prices.</t>
  </si>
  <si>
    <t>[ths. of per., ESA 2010]</t>
  </si>
  <si>
    <t>3) GDP in constant prices / employment ESA 2010.</t>
  </si>
  <si>
    <t>[ESA 2010, mil. €, const. p.]</t>
  </si>
  <si>
    <t>[ESA 2010, mil. €, curr. p.]</t>
  </si>
  <si>
    <t>Internation Monetary Fund - World Economic Outlook (October 2014)</t>
  </si>
  <si>
    <t>OECD - Economic Outlook (November 2014)</t>
  </si>
  <si>
    <t>Employment (ESA 2010)</t>
  </si>
  <si>
    <t xml:space="preserve">Medium-Term Forecast (MTF-2015Q1) for key macroeconomic indicators </t>
  </si>
  <si>
    <t>Forecast P1Q-2015</t>
  </si>
  <si>
    <t>Difference versus MTF-2014Q4 update</t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</si>
  <si>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7) 8)</t>
    </r>
  </si>
  <si>
    <r>
      <t xml:space="preserve">EURIBOR 3M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</si>
  <si>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 xml:space="preserve">8) Technical assumptions of interest rates and oil prices are based on informations of March 10, 2015. </t>
  </si>
  <si>
    <t xml:space="preserve">9) The technical assumptions about interest rates and commodity prices are based on market expectations, with a cut-off date of 11 February 2015. </t>
  </si>
  <si>
    <t>The assumption for shortterm interest rates is of a purely technical nature.</t>
  </si>
  <si>
    <t>Institute for Financial Policy - Macroeconomic Forecast (February 2015), GG deficit (budgetary targets) and GG debt from Budget plan for 2015 - 2017</t>
  </si>
  <si>
    <t>European Commision -  The winter European Economic Forecast (winter forecast, February 2015)</t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</si>
  <si>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>7) 8)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</si>
</sst>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00"/>
    <numFmt numFmtId="177" formatCode="0.0000"/>
    <numFmt numFmtId="178" formatCode="0.000"/>
    <numFmt numFmtId="179" formatCode="0.000000"/>
  </numFmts>
  <fonts count="5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6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173" fontId="51" fillId="0" borderId="10" xfId="0" applyNumberFormat="1" applyFont="1" applyBorder="1" applyAlignment="1">
      <alignment horizontal="right"/>
    </xf>
    <xf numFmtId="173" fontId="51" fillId="0" borderId="0" xfId="0" applyNumberFormat="1" applyFont="1" applyBorder="1" applyAlignment="1">
      <alignment horizontal="right"/>
    </xf>
    <xf numFmtId="173" fontId="51" fillId="0" borderId="19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33" borderId="15" xfId="0" applyFont="1" applyFill="1" applyBorder="1" applyAlignment="1">
      <alignment horizontal="right"/>
    </xf>
    <xf numFmtId="0" fontId="51" fillId="33" borderId="17" xfId="0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3" fontId="51" fillId="0" borderId="19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73" fontId="5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1" fillId="0" borderId="0" xfId="0" applyFont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right"/>
    </xf>
    <xf numFmtId="173" fontId="51" fillId="0" borderId="21" xfId="0" applyNumberFormat="1" applyFont="1" applyBorder="1" applyAlignment="1">
      <alignment horizontal="right"/>
    </xf>
    <xf numFmtId="173" fontId="51" fillId="0" borderId="22" xfId="0" applyNumberFormat="1" applyFont="1" applyBorder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1" fillId="34" borderId="27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left" vertical="center"/>
    </xf>
    <xf numFmtId="0" fontId="54" fillId="34" borderId="0" xfId="0" applyFont="1" applyFill="1" applyBorder="1" applyAlignment="1">
      <alignment horizontal="left" vertical="center"/>
    </xf>
    <xf numFmtId="0" fontId="54" fillId="34" borderId="23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31" xfId="0" applyFont="1" applyFill="1" applyBorder="1" applyAlignment="1">
      <alignment/>
    </xf>
    <xf numFmtId="0" fontId="51" fillId="34" borderId="19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20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51" fillId="34" borderId="21" xfId="0" applyFont="1" applyFill="1" applyBorder="1" applyAlignment="1">
      <alignment horizontal="right"/>
    </xf>
    <xf numFmtId="0" fontId="51" fillId="34" borderId="32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1" fillId="34" borderId="33" xfId="0" applyFont="1" applyFill="1" applyBorder="1" applyAlignment="1">
      <alignment/>
    </xf>
    <xf numFmtId="0" fontId="52" fillId="34" borderId="0" xfId="0" applyFont="1" applyFill="1" applyAlignment="1">
      <alignment/>
    </xf>
    <xf numFmtId="0" fontId="51" fillId="34" borderId="33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2" fillId="34" borderId="0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173" fontId="51" fillId="34" borderId="10" xfId="0" applyNumberFormat="1" applyFont="1" applyFill="1" applyBorder="1" applyAlignment="1">
      <alignment/>
    </xf>
    <xf numFmtId="173" fontId="51" fillId="34" borderId="0" xfId="0" applyNumberFormat="1" applyFont="1" applyFill="1" applyBorder="1" applyAlignment="1">
      <alignment/>
    </xf>
    <xf numFmtId="1" fontId="51" fillId="34" borderId="10" xfId="0" applyNumberFormat="1" applyFont="1" applyFill="1" applyBorder="1" applyAlignment="1">
      <alignment/>
    </xf>
    <xf numFmtId="1" fontId="51" fillId="34" borderId="0" xfId="0" applyNumberFormat="1" applyFont="1" applyFill="1" applyBorder="1" applyAlignment="1">
      <alignment/>
    </xf>
    <xf numFmtId="1" fontId="51" fillId="34" borderId="31" xfId="0" applyNumberFormat="1" applyFont="1" applyFill="1" applyBorder="1" applyAlignment="1">
      <alignment/>
    </xf>
    <xf numFmtId="1" fontId="51" fillId="34" borderId="19" xfId="0" applyNumberFormat="1" applyFont="1" applyFill="1" applyBorder="1" applyAlignment="1">
      <alignment/>
    </xf>
    <xf numFmtId="173" fontId="51" fillId="34" borderId="31" xfId="0" applyNumberFormat="1" applyFont="1" applyFill="1" applyBorder="1" applyAlignment="1">
      <alignment/>
    </xf>
    <xf numFmtId="173" fontId="51" fillId="34" borderId="19" xfId="0" applyNumberFormat="1" applyFont="1" applyFill="1" applyBorder="1" applyAlignment="1">
      <alignment/>
    </xf>
    <xf numFmtId="173" fontId="51" fillId="34" borderId="22" xfId="0" applyNumberFormat="1" applyFont="1" applyFill="1" applyBorder="1" applyAlignment="1">
      <alignment/>
    </xf>
    <xf numFmtId="173" fontId="51" fillId="34" borderId="21" xfId="0" applyNumberFormat="1" applyFont="1" applyFill="1" applyBorder="1" applyAlignment="1">
      <alignment/>
    </xf>
    <xf numFmtId="173" fontId="51" fillId="34" borderId="34" xfId="0" applyNumberFormat="1" applyFont="1" applyFill="1" applyBorder="1" applyAlignment="1">
      <alignment/>
    </xf>
    <xf numFmtId="173" fontId="51" fillId="34" borderId="32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 horizontal="right"/>
    </xf>
    <xf numFmtId="3" fontId="51" fillId="34" borderId="0" xfId="0" applyNumberFormat="1" applyFont="1" applyFill="1" applyBorder="1" applyAlignment="1">
      <alignment/>
    </xf>
    <xf numFmtId="3" fontId="51" fillId="34" borderId="10" xfId="0" applyNumberFormat="1" applyFont="1" applyFill="1" applyBorder="1" applyAlignment="1">
      <alignment/>
    </xf>
    <xf numFmtId="3" fontId="51" fillId="34" borderId="31" xfId="0" applyNumberFormat="1" applyFont="1" applyFill="1" applyBorder="1" applyAlignment="1">
      <alignment/>
    </xf>
    <xf numFmtId="3" fontId="51" fillId="34" borderId="19" xfId="0" applyNumberFormat="1" applyFont="1" applyFill="1" applyBorder="1" applyAlignment="1">
      <alignment/>
    </xf>
    <xf numFmtId="3" fontId="51" fillId="34" borderId="21" xfId="0" applyNumberFormat="1" applyFont="1" applyFill="1" applyBorder="1" applyAlignment="1">
      <alignment/>
    </xf>
    <xf numFmtId="3" fontId="51" fillId="34" borderId="22" xfId="0" applyNumberFormat="1" applyFont="1" applyFill="1" applyBorder="1" applyAlignment="1">
      <alignment/>
    </xf>
    <xf numFmtId="3" fontId="51" fillId="34" borderId="34" xfId="0" applyNumberFormat="1" applyFont="1" applyFill="1" applyBorder="1" applyAlignment="1">
      <alignment/>
    </xf>
    <xf numFmtId="3" fontId="51" fillId="34" borderId="32" xfId="0" applyNumberFormat="1" applyFont="1" applyFill="1" applyBorder="1" applyAlignment="1">
      <alignment/>
    </xf>
    <xf numFmtId="173" fontId="51" fillId="34" borderId="33" xfId="0" applyNumberFormat="1" applyFont="1" applyFill="1" applyBorder="1" applyAlignment="1">
      <alignment/>
    </xf>
    <xf numFmtId="173" fontId="51" fillId="34" borderId="35" xfId="0" applyNumberFormat="1" applyFont="1" applyFill="1" applyBorder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/>
    </xf>
    <xf numFmtId="17" fontId="51" fillId="34" borderId="38" xfId="0" applyNumberFormat="1" applyFont="1" applyFill="1" applyBorder="1" applyAlignment="1">
      <alignment/>
    </xf>
    <xf numFmtId="17" fontId="51" fillId="34" borderId="39" xfId="0" applyNumberFormat="1" applyFont="1" applyFill="1" applyBorder="1" applyAlignment="1">
      <alignment/>
    </xf>
    <xf numFmtId="0" fontId="51" fillId="34" borderId="20" xfId="0" applyFont="1" applyFill="1" applyBorder="1" applyAlignment="1">
      <alignment horizontal="left" vertical="center"/>
    </xf>
    <xf numFmtId="0" fontId="51" fillId="34" borderId="35" xfId="0" applyFont="1" applyFill="1" applyBorder="1" applyAlignment="1">
      <alignment horizontal="right"/>
    </xf>
    <xf numFmtId="172" fontId="51" fillId="34" borderId="0" xfId="0" applyNumberFormat="1" applyFont="1" applyFill="1" applyAlignment="1">
      <alignment/>
    </xf>
    <xf numFmtId="172" fontId="51" fillId="34" borderId="0" xfId="0" applyNumberFormat="1" applyFont="1" applyFill="1" applyAlignment="1">
      <alignment/>
    </xf>
    <xf numFmtId="0" fontId="51" fillId="34" borderId="33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35" borderId="31" xfId="0" applyFont="1" applyFill="1" applyBorder="1" applyAlignment="1">
      <alignment/>
    </xf>
    <xf numFmtId="0" fontId="51" fillId="35" borderId="19" xfId="0" applyFont="1" applyFill="1" applyBorder="1" applyAlignment="1">
      <alignment/>
    </xf>
    <xf numFmtId="173" fontId="51" fillId="34" borderId="33" xfId="0" applyNumberFormat="1" applyFont="1" applyFill="1" applyBorder="1" applyAlignment="1">
      <alignment horizontal="center"/>
    </xf>
    <xf numFmtId="173" fontId="51" fillId="34" borderId="10" xfId="0" applyNumberFormat="1" applyFont="1" applyFill="1" applyBorder="1" applyAlignment="1">
      <alignment horizontal="center"/>
    </xf>
    <xf numFmtId="173" fontId="51" fillId="34" borderId="33" xfId="0" applyNumberFormat="1" applyFont="1" applyFill="1" applyBorder="1" applyAlignment="1">
      <alignment horizontal="right"/>
    </xf>
    <xf numFmtId="173" fontId="51" fillId="34" borderId="0" xfId="0" applyNumberFormat="1" applyFont="1" applyFill="1" applyBorder="1" applyAlignment="1">
      <alignment horizontal="right"/>
    </xf>
    <xf numFmtId="173" fontId="51" fillId="34" borderId="10" xfId="0" applyNumberFormat="1" applyFont="1" applyFill="1" applyBorder="1" applyAlignment="1">
      <alignment horizontal="right"/>
    </xf>
    <xf numFmtId="173" fontId="51" fillId="34" borderId="31" xfId="0" applyNumberFormat="1" applyFont="1" applyFill="1" applyBorder="1" applyAlignment="1">
      <alignment horizontal="right"/>
    </xf>
    <xf numFmtId="173" fontId="51" fillId="34" borderId="19" xfId="0" applyNumberFormat="1" applyFont="1" applyFill="1" applyBorder="1" applyAlignment="1">
      <alignment horizontal="right"/>
    </xf>
    <xf numFmtId="1" fontId="51" fillId="34" borderId="33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 horizontal="right"/>
    </xf>
    <xf numFmtId="174" fontId="51" fillId="34" borderId="10" xfId="0" applyNumberFormat="1" applyFont="1" applyFill="1" applyBorder="1" applyAlignment="1">
      <alignment horizontal="right"/>
    </xf>
    <xf numFmtId="174" fontId="51" fillId="34" borderId="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1" fillId="34" borderId="31" xfId="0" applyNumberFormat="1" applyFont="1" applyFill="1" applyBorder="1" applyAlignment="1">
      <alignment/>
    </xf>
    <xf numFmtId="174" fontId="51" fillId="34" borderId="19" xfId="0" applyNumberFormat="1" applyFont="1" applyFill="1" applyBorder="1" applyAlignment="1">
      <alignment/>
    </xf>
    <xf numFmtId="174" fontId="51" fillId="34" borderId="33" xfId="0" applyNumberFormat="1" applyFont="1" applyFill="1" applyBorder="1" applyAlignment="1">
      <alignment/>
    </xf>
    <xf numFmtId="174" fontId="51" fillId="35" borderId="0" xfId="0" applyNumberFormat="1" applyFont="1" applyFill="1" applyBorder="1" applyAlignment="1">
      <alignment/>
    </xf>
    <xf numFmtId="174" fontId="51" fillId="35" borderId="10" xfId="0" applyNumberFormat="1" applyFont="1" applyFill="1" applyBorder="1" applyAlignment="1">
      <alignment/>
    </xf>
    <xf numFmtId="174" fontId="51" fillId="35" borderId="31" xfId="0" applyNumberFormat="1" applyFont="1" applyFill="1" applyBorder="1" applyAlignment="1">
      <alignment/>
    </xf>
    <xf numFmtId="174" fontId="51" fillId="35" borderId="19" xfId="0" applyNumberFormat="1" applyFont="1" applyFill="1" applyBorder="1" applyAlignment="1">
      <alignment/>
    </xf>
    <xf numFmtId="3" fontId="51" fillId="34" borderId="33" xfId="0" applyNumberFormat="1" applyFont="1" applyFill="1" applyBorder="1" applyAlignment="1">
      <alignment/>
    </xf>
    <xf numFmtId="0" fontId="52" fillId="34" borderId="22" xfId="0" applyFont="1" applyFill="1" applyBorder="1" applyAlignment="1">
      <alignment horizontal="left" vertical="center"/>
    </xf>
    <xf numFmtId="0" fontId="51" fillId="35" borderId="22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0" fontId="51" fillId="35" borderId="32" xfId="0" applyFont="1" applyFill="1" applyBorder="1" applyAlignment="1">
      <alignment/>
    </xf>
    <xf numFmtId="3" fontId="51" fillId="34" borderId="33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center"/>
    </xf>
    <xf numFmtId="3" fontId="51" fillId="34" borderId="19" xfId="0" applyNumberFormat="1" applyFont="1" applyFill="1" applyBorder="1" applyAlignment="1">
      <alignment horizontal="center"/>
    </xf>
    <xf numFmtId="3" fontId="51" fillId="34" borderId="33" xfId="0" applyNumberFormat="1" applyFont="1" applyFill="1" applyBorder="1" applyAlignment="1">
      <alignment horizontal="right"/>
    </xf>
    <xf numFmtId="3" fontId="51" fillId="35" borderId="0" xfId="0" applyNumberFormat="1" applyFont="1" applyFill="1" applyBorder="1" applyAlignment="1">
      <alignment/>
    </xf>
    <xf numFmtId="3" fontId="51" fillId="35" borderId="10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4" borderId="35" xfId="0" applyNumberFormat="1" applyFont="1" applyFill="1" applyBorder="1" applyAlignment="1">
      <alignment/>
    </xf>
    <xf numFmtId="3" fontId="51" fillId="35" borderId="22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51" fillId="35" borderId="32" xfId="0" applyNumberFormat="1" applyFont="1" applyFill="1" applyBorder="1" applyAlignment="1">
      <alignment/>
    </xf>
    <xf numFmtId="0" fontId="55" fillId="34" borderId="40" xfId="0" applyFont="1" applyFill="1" applyBorder="1" applyAlignment="1">
      <alignment horizontal="center" vertical="center" textRotation="90" wrapText="1"/>
    </xf>
    <xf numFmtId="0" fontId="55" fillId="34" borderId="35" xfId="0" applyFont="1" applyFill="1" applyBorder="1" applyAlignment="1">
      <alignment horizontal="center" vertical="center" textRotation="90" wrapText="1"/>
    </xf>
    <xf numFmtId="0" fontId="55" fillId="34" borderId="21" xfId="0" applyFont="1" applyFill="1" applyBorder="1" applyAlignment="1">
      <alignment horizontal="center" vertical="center" textRotation="90" wrapText="1"/>
    </xf>
    <xf numFmtId="0" fontId="55" fillId="34" borderId="32" xfId="0" applyFont="1" applyFill="1" applyBorder="1" applyAlignment="1">
      <alignment horizontal="center" vertical="center" textRotation="90" wrapText="1"/>
    </xf>
    <xf numFmtId="173" fontId="51" fillId="34" borderId="41" xfId="0" applyNumberFormat="1" applyFont="1" applyFill="1" applyBorder="1" applyAlignment="1">
      <alignment horizontal="center"/>
    </xf>
    <xf numFmtId="173" fontId="51" fillId="34" borderId="19" xfId="0" applyNumberFormat="1" applyFont="1" applyFill="1" applyBorder="1" applyAlignment="1">
      <alignment horizontal="center"/>
    </xf>
    <xf numFmtId="173" fontId="51" fillId="34" borderId="40" xfId="0" applyNumberFormat="1" applyFont="1" applyFill="1" applyBorder="1" applyAlignment="1">
      <alignment horizontal="center"/>
    </xf>
    <xf numFmtId="173" fontId="51" fillId="34" borderId="35" xfId="0" applyNumberFormat="1" applyFont="1" applyFill="1" applyBorder="1" applyAlignment="1">
      <alignment horizontal="center"/>
    </xf>
    <xf numFmtId="173" fontId="51" fillId="34" borderId="32" xfId="0" applyNumberFormat="1" applyFont="1" applyFill="1" applyBorder="1" applyAlignment="1">
      <alignment horizontal="center"/>
    </xf>
    <xf numFmtId="173" fontId="51" fillId="34" borderId="0" xfId="0" applyNumberFormat="1" applyFont="1" applyFill="1" applyAlignment="1">
      <alignment/>
    </xf>
    <xf numFmtId="173" fontId="51" fillId="34" borderId="21" xfId="0" applyNumberFormat="1" applyFont="1" applyFill="1" applyBorder="1" applyAlignment="1">
      <alignment horizontal="center"/>
    </xf>
    <xf numFmtId="0" fontId="51" fillId="34" borderId="0" xfId="0" applyFont="1" applyFill="1" applyAlignment="1">
      <alignment horizontal="right"/>
    </xf>
    <xf numFmtId="173" fontId="51" fillId="34" borderId="0" xfId="0" applyNumberFormat="1" applyFont="1" applyFill="1" applyAlignment="1">
      <alignment horizontal="right"/>
    </xf>
    <xf numFmtId="0" fontId="52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left" vertical="center"/>
    </xf>
    <xf numFmtId="173" fontId="51" fillId="34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3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3" fontId="51" fillId="0" borderId="32" xfId="0" applyNumberFormat="1" applyFont="1" applyBorder="1" applyAlignment="1">
      <alignment horizontal="right"/>
    </xf>
    <xf numFmtId="174" fontId="51" fillId="0" borderId="10" xfId="0" applyNumberFormat="1" applyFont="1" applyBorder="1" applyAlignment="1">
      <alignment horizontal="right"/>
    </xf>
    <xf numFmtId="174" fontId="51" fillId="0" borderId="0" xfId="0" applyNumberFormat="1" applyFont="1" applyBorder="1" applyAlignment="1">
      <alignment horizontal="right"/>
    </xf>
    <xf numFmtId="174" fontId="51" fillId="0" borderId="19" xfId="0" applyNumberFormat="1" applyFont="1" applyBorder="1" applyAlignment="1">
      <alignment horizontal="right"/>
    </xf>
    <xf numFmtId="173" fontId="51" fillId="0" borderId="33" xfId="0" applyNumberFormat="1" applyFont="1" applyFill="1" applyBorder="1" applyAlignment="1">
      <alignment horizontal="center"/>
    </xf>
    <xf numFmtId="173" fontId="51" fillId="0" borderId="10" xfId="0" applyNumberFormat="1" applyFont="1" applyFill="1" applyBorder="1" applyAlignment="1">
      <alignment horizontal="center"/>
    </xf>
    <xf numFmtId="173" fontId="51" fillId="0" borderId="19" xfId="0" applyNumberFormat="1" applyFont="1" applyFill="1" applyBorder="1" applyAlignment="1">
      <alignment horizontal="center"/>
    </xf>
    <xf numFmtId="173" fontId="51" fillId="0" borderId="41" xfId="0" applyNumberFormat="1" applyFont="1" applyFill="1" applyBorder="1" applyAlignment="1">
      <alignment horizontal="center"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51" fillId="34" borderId="4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left" vertical="center"/>
    </xf>
    <xf numFmtId="0" fontId="50" fillId="34" borderId="43" xfId="0" applyFont="1" applyFill="1" applyBorder="1" applyAlignment="1">
      <alignment horizontal="left" vertical="center"/>
    </xf>
    <xf numFmtId="0" fontId="50" fillId="34" borderId="45" xfId="0" applyFont="1" applyFill="1" applyBorder="1" applyAlignment="1">
      <alignment horizontal="left" vertical="center"/>
    </xf>
    <xf numFmtId="0" fontId="50" fillId="34" borderId="46" xfId="0" applyFont="1" applyFill="1" applyBorder="1" applyAlignment="1">
      <alignment horizontal="left" vertical="center"/>
    </xf>
    <xf numFmtId="0" fontId="50" fillId="34" borderId="27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2" fillId="34" borderId="45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left" vertical="center"/>
    </xf>
    <xf numFmtId="0" fontId="50" fillId="34" borderId="3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left" vertical="center"/>
    </xf>
    <xf numFmtId="0" fontId="56" fillId="33" borderId="43" xfId="0" applyFont="1" applyFill="1" applyBorder="1" applyAlignment="1">
      <alignment horizontal="left" vertical="center"/>
    </xf>
    <xf numFmtId="0" fontId="56" fillId="33" borderId="44" xfId="0" applyFont="1" applyFill="1" applyBorder="1" applyAlignment="1">
      <alignment horizontal="left" vertical="center"/>
    </xf>
    <xf numFmtId="0" fontId="56" fillId="33" borderId="46" xfId="0" applyFont="1" applyFill="1" applyBorder="1" applyAlignment="1">
      <alignment horizontal="left" vertical="center"/>
    </xf>
    <xf numFmtId="0" fontId="56" fillId="33" borderId="27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1" fillId="34" borderId="50" xfId="0" applyFont="1" applyFill="1" applyBorder="1" applyAlignment="1">
      <alignment horizontal="center"/>
    </xf>
    <xf numFmtId="0" fontId="51" fillId="34" borderId="51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4" borderId="5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53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8" xfId="0" applyFont="1" applyFill="1" applyBorder="1" applyAlignment="1">
      <alignment horizontal="center"/>
    </xf>
    <xf numFmtId="0" fontId="51" fillId="34" borderId="39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2" fillId="34" borderId="42" xfId="0" applyFont="1" applyFill="1" applyBorder="1" applyAlignment="1">
      <alignment horizontal="left" vertical="center" wrapText="1"/>
    </xf>
    <xf numFmtId="0" fontId="52" fillId="34" borderId="44" xfId="0" applyFont="1" applyFill="1" applyBorder="1" applyAlignment="1">
      <alignment horizontal="left"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66"/>
  <sheetViews>
    <sheetView showGridLines="0" tabSelected="1" zoomScale="80" zoomScaleNormal="80" zoomScalePageLayoutView="0" workbookViewId="0" topLeftCell="A22">
      <selection activeCell="V53" sqref="V53:V54"/>
    </sheetView>
  </sheetViews>
  <sheetFormatPr defaultColWidth="9.140625" defaultRowHeight="15"/>
  <cols>
    <col min="1" max="4" width="3.140625" style="0" customWidth="1"/>
    <col min="5" max="5" width="37.00390625" style="0" customWidth="1"/>
    <col min="6" max="6" width="40.28125" style="0" customWidth="1"/>
    <col min="7" max="7" width="11.57421875" style="0" customWidth="1"/>
    <col min="8" max="10" width="11.00390625" style="0" customWidth="1"/>
    <col min="11" max="12" width="12.7109375" style="0" customWidth="1"/>
    <col min="13" max="13" width="12.57421875" style="0" customWidth="1"/>
  </cols>
  <sheetData>
    <row r="1" ht="21.75" thickBot="1">
      <c r="B1" s="1"/>
    </row>
    <row r="2" spans="2:13" ht="15" customHeight="1">
      <c r="B2" s="193" t="s">
        <v>174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2:13" ht="15.75" customHeight="1" thickBot="1"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/>
    </row>
    <row r="4" spans="2:13" ht="15">
      <c r="B4" s="199" t="s">
        <v>34</v>
      </c>
      <c r="C4" s="200"/>
      <c r="D4" s="200"/>
      <c r="E4" s="201"/>
      <c r="F4" s="205" t="s">
        <v>12</v>
      </c>
      <c r="G4" s="2" t="s">
        <v>55</v>
      </c>
      <c r="H4" s="207" t="s">
        <v>175</v>
      </c>
      <c r="I4" s="208"/>
      <c r="J4" s="209"/>
      <c r="K4" s="207" t="s">
        <v>176</v>
      </c>
      <c r="L4" s="208"/>
      <c r="M4" s="210"/>
    </row>
    <row r="5" spans="2:13" ht="15">
      <c r="B5" s="202"/>
      <c r="C5" s="203"/>
      <c r="D5" s="203"/>
      <c r="E5" s="204"/>
      <c r="F5" s="206"/>
      <c r="G5" s="4">
        <v>2014</v>
      </c>
      <c r="H5" s="4">
        <v>2015</v>
      </c>
      <c r="I5" s="4">
        <v>2016</v>
      </c>
      <c r="J5" s="3">
        <v>2017</v>
      </c>
      <c r="K5" s="4">
        <v>2015</v>
      </c>
      <c r="L5" s="4">
        <v>2016</v>
      </c>
      <c r="M5" s="5">
        <v>2017</v>
      </c>
    </row>
    <row r="6" spans="2:13" ht="15.75" thickBot="1">
      <c r="B6" s="6" t="s">
        <v>115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31</v>
      </c>
      <c r="D7" s="14"/>
      <c r="E7" s="15"/>
      <c r="F7" s="16" t="s">
        <v>116</v>
      </c>
      <c r="G7" s="17">
        <v>-0.10168112798262996</v>
      </c>
      <c r="H7" s="18">
        <v>-0.26728500863205795</v>
      </c>
      <c r="I7" s="18">
        <v>1.6782680260191114</v>
      </c>
      <c r="J7" s="17">
        <v>2.387195326698091</v>
      </c>
      <c r="K7" s="18">
        <v>-0.3</v>
      </c>
      <c r="L7" s="18">
        <v>0.30000000000000004</v>
      </c>
      <c r="M7" s="19" t="s">
        <v>10</v>
      </c>
    </row>
    <row r="8" spans="2:13" ht="15">
      <c r="B8" s="13"/>
      <c r="C8" s="14" t="s">
        <v>117</v>
      </c>
      <c r="D8" s="14"/>
      <c r="E8" s="15"/>
      <c r="F8" s="16" t="s">
        <v>116</v>
      </c>
      <c r="G8" s="17">
        <v>-0.0691713743914022</v>
      </c>
      <c r="H8" s="18">
        <v>-0.16231483487759135</v>
      </c>
      <c r="I8" s="18">
        <v>1.7335238346652346</v>
      </c>
      <c r="J8" s="17">
        <v>2.450492676654605</v>
      </c>
      <c r="K8" s="18">
        <v>-0.30000000000000004</v>
      </c>
      <c r="L8" s="18">
        <v>0.19999999999999996</v>
      </c>
      <c r="M8" s="19" t="s">
        <v>10</v>
      </c>
    </row>
    <row r="9" spans="2:13" ht="15">
      <c r="B9" s="13"/>
      <c r="C9" s="175" t="s">
        <v>13</v>
      </c>
      <c r="D9" s="175"/>
      <c r="E9" s="176"/>
      <c r="F9" s="16" t="s">
        <v>116</v>
      </c>
      <c r="G9" s="17">
        <v>-0.20122798590583102</v>
      </c>
      <c r="H9" s="18">
        <v>-0.06252034011248497</v>
      </c>
      <c r="I9" s="18">
        <v>1.8284798694794233</v>
      </c>
      <c r="J9" s="17">
        <v>2.434303059665993</v>
      </c>
      <c r="K9" s="18">
        <v>-0.1</v>
      </c>
      <c r="L9" s="18">
        <v>0.19999999999999996</v>
      </c>
      <c r="M9" s="19" t="s">
        <v>10</v>
      </c>
    </row>
    <row r="10" spans="2:13" ht="3.75" customHeight="1">
      <c r="B10" s="13"/>
      <c r="C10" s="14"/>
      <c r="D10" s="14"/>
      <c r="E10" s="15"/>
      <c r="F10" s="16"/>
      <c r="G10" s="16"/>
      <c r="H10" s="20"/>
      <c r="I10" s="20"/>
      <c r="J10" s="16"/>
      <c r="K10" s="20"/>
      <c r="L10" s="20"/>
      <c r="M10" s="21"/>
    </row>
    <row r="11" spans="2:13" ht="15.75" thickBot="1">
      <c r="B11" s="6" t="s">
        <v>40</v>
      </c>
      <c r="C11" s="7"/>
      <c r="D11" s="7"/>
      <c r="E11" s="8"/>
      <c r="F11" s="9"/>
      <c r="G11" s="9"/>
      <c r="H11" s="22"/>
      <c r="I11" s="22"/>
      <c r="J11" s="9"/>
      <c r="K11" s="22"/>
      <c r="L11" s="22"/>
      <c r="M11" s="23"/>
    </row>
    <row r="12" spans="2:13" ht="15">
      <c r="B12" s="13"/>
      <c r="C12" s="14" t="s">
        <v>14</v>
      </c>
      <c r="D12" s="14"/>
      <c r="E12" s="15"/>
      <c r="F12" s="16" t="s">
        <v>118</v>
      </c>
      <c r="G12" s="17">
        <v>2.4097139843264728</v>
      </c>
      <c r="H12" s="18">
        <v>3.1581496212744327</v>
      </c>
      <c r="I12" s="18">
        <v>3.779433946717532</v>
      </c>
      <c r="J12" s="17">
        <v>3.491579697863159</v>
      </c>
      <c r="K12" s="18">
        <v>0.30000000000000027</v>
      </c>
      <c r="L12" s="18">
        <v>0.19999999999999973</v>
      </c>
      <c r="M12" s="19" t="s">
        <v>10</v>
      </c>
    </row>
    <row r="13" spans="2:13" ht="15">
      <c r="B13" s="13"/>
      <c r="C13" s="14"/>
      <c r="D13" s="14" t="s">
        <v>15</v>
      </c>
      <c r="E13" s="15"/>
      <c r="F13" s="16" t="s">
        <v>118</v>
      </c>
      <c r="G13" s="17">
        <v>2.213827924414062</v>
      </c>
      <c r="H13" s="18">
        <v>2.9950982790431198</v>
      </c>
      <c r="I13" s="18">
        <v>3.0265970850541493</v>
      </c>
      <c r="J13" s="17">
        <v>2.758335956880913</v>
      </c>
      <c r="K13" s="18">
        <v>0.20000000000000018</v>
      </c>
      <c r="L13" s="18">
        <v>0.2999999999999998</v>
      </c>
      <c r="M13" s="19" t="s">
        <v>10</v>
      </c>
    </row>
    <row r="14" spans="2:13" ht="15">
      <c r="B14" s="13"/>
      <c r="C14" s="14"/>
      <c r="D14" s="14" t="s">
        <v>119</v>
      </c>
      <c r="E14" s="15"/>
      <c r="F14" s="16" t="s">
        <v>118</v>
      </c>
      <c r="G14" s="17">
        <v>4.374030918133315</v>
      </c>
      <c r="H14" s="18">
        <v>2.7253083540860388</v>
      </c>
      <c r="I14" s="18">
        <v>1.506044670885089</v>
      </c>
      <c r="J14" s="17">
        <v>0.7622480430043481</v>
      </c>
      <c r="K14" s="18">
        <v>0.5</v>
      </c>
      <c r="L14" s="18">
        <v>-0.19999999999999996</v>
      </c>
      <c r="M14" s="19" t="s">
        <v>10</v>
      </c>
    </row>
    <row r="15" spans="2:13" ht="15">
      <c r="B15" s="13"/>
      <c r="C15" s="14"/>
      <c r="D15" s="14" t="s">
        <v>17</v>
      </c>
      <c r="E15" s="15"/>
      <c r="F15" s="16" t="s">
        <v>118</v>
      </c>
      <c r="G15" s="17">
        <v>5.720763770146192</v>
      </c>
      <c r="H15" s="18">
        <v>6.12214773019366</v>
      </c>
      <c r="I15" s="18">
        <v>3.5813722434190822</v>
      </c>
      <c r="J15" s="17">
        <v>3.718323852350707</v>
      </c>
      <c r="K15" s="18">
        <v>1.8999999999999995</v>
      </c>
      <c r="L15" s="18">
        <v>0.20000000000000018</v>
      </c>
      <c r="M15" s="19" t="s">
        <v>10</v>
      </c>
    </row>
    <row r="16" spans="2:13" ht="15">
      <c r="B16" s="13"/>
      <c r="C16" s="14"/>
      <c r="D16" s="14" t="s">
        <v>120</v>
      </c>
      <c r="E16" s="15"/>
      <c r="F16" s="16" t="s">
        <v>118</v>
      </c>
      <c r="G16" s="17">
        <v>4.553129867200312</v>
      </c>
      <c r="H16" s="18">
        <v>2.942844422179377</v>
      </c>
      <c r="I16" s="18">
        <v>6.336990893998433</v>
      </c>
      <c r="J16" s="17">
        <v>6.634401388591144</v>
      </c>
      <c r="K16" s="18">
        <v>1.5</v>
      </c>
      <c r="L16" s="18">
        <v>0.09999999999999964</v>
      </c>
      <c r="M16" s="19" t="s">
        <v>10</v>
      </c>
    </row>
    <row r="17" spans="2:13" ht="15">
      <c r="B17" s="13"/>
      <c r="C17" s="14"/>
      <c r="D17" s="14" t="s">
        <v>121</v>
      </c>
      <c r="E17" s="15"/>
      <c r="F17" s="16" t="s">
        <v>118</v>
      </c>
      <c r="G17" s="17">
        <v>4.969046607095166</v>
      </c>
      <c r="H17" s="18">
        <v>2.560695758914619</v>
      </c>
      <c r="I17" s="18">
        <v>5.623871019744485</v>
      </c>
      <c r="J17" s="17">
        <v>6.040808690158443</v>
      </c>
      <c r="K17" s="18">
        <v>1.2000000000000002</v>
      </c>
      <c r="L17" s="18">
        <v>0.2999999999999998</v>
      </c>
      <c r="M17" s="19" t="s">
        <v>10</v>
      </c>
    </row>
    <row r="18" spans="2:13" ht="15">
      <c r="B18" s="13"/>
      <c r="C18" s="14"/>
      <c r="D18" s="14" t="s">
        <v>122</v>
      </c>
      <c r="E18" s="15"/>
      <c r="F18" s="16" t="s">
        <v>123</v>
      </c>
      <c r="G18" s="24">
        <v>5084.6509999999</v>
      </c>
      <c r="H18" s="25">
        <v>5479.457674846777</v>
      </c>
      <c r="I18" s="25">
        <v>6295.918860667192</v>
      </c>
      <c r="J18" s="24">
        <v>7126.161433929639</v>
      </c>
      <c r="K18" s="25">
        <v>392.4014222936312</v>
      </c>
      <c r="L18" s="25">
        <v>327.9228995248668</v>
      </c>
      <c r="M18" s="26" t="s">
        <v>10</v>
      </c>
    </row>
    <row r="19" spans="2:13" ht="15">
      <c r="B19" s="13"/>
      <c r="C19" s="14"/>
      <c r="D19" s="14" t="s">
        <v>45</v>
      </c>
      <c r="E19" s="15"/>
      <c r="F19" s="16" t="s">
        <v>118</v>
      </c>
      <c r="G19" s="186">
        <v>3.4192724624384994</v>
      </c>
      <c r="H19" s="187">
        <v>3.663043563178306</v>
      </c>
      <c r="I19" s="187">
        <v>2.8650988743263497</v>
      </c>
      <c r="J19" s="186">
        <v>2.6076160604053342</v>
      </c>
      <c r="K19" s="187">
        <v>0.6539949445004964</v>
      </c>
      <c r="L19" s="187">
        <v>0.2131526523191951</v>
      </c>
      <c r="M19" s="188" t="s">
        <v>10</v>
      </c>
    </row>
    <row r="20" spans="2:13" ht="15">
      <c r="B20" s="13"/>
      <c r="C20" s="14" t="s">
        <v>21</v>
      </c>
      <c r="D20" s="14"/>
      <c r="E20" s="15"/>
      <c r="F20" s="16" t="s">
        <v>35</v>
      </c>
      <c r="G20" s="17">
        <v>-1.6908081575557221</v>
      </c>
      <c r="H20" s="18">
        <v>-1.1813794614926996</v>
      </c>
      <c r="I20" s="18">
        <v>-0.18066304665121197</v>
      </c>
      <c r="J20" s="17">
        <v>0.3856942159103286</v>
      </c>
      <c r="K20" s="18">
        <v>0.10000000000000009</v>
      </c>
      <c r="L20" s="18">
        <v>0.2</v>
      </c>
      <c r="M20" s="19" t="s">
        <v>10</v>
      </c>
    </row>
    <row r="21" spans="2:13" ht="15">
      <c r="B21" s="13"/>
      <c r="C21" s="14" t="s">
        <v>14</v>
      </c>
      <c r="D21" s="14"/>
      <c r="E21" s="15"/>
      <c r="F21" s="16" t="s">
        <v>124</v>
      </c>
      <c r="G21" s="24">
        <v>75214.882</v>
      </c>
      <c r="H21" s="25">
        <v>77541.7708037553</v>
      </c>
      <c r="I21" s="25">
        <v>81943.83264458782</v>
      </c>
      <c r="J21" s="24">
        <v>86869.37677209452</v>
      </c>
      <c r="K21" s="25">
        <v>289.42219470842974</v>
      </c>
      <c r="L21" s="25">
        <v>587.0506806930935</v>
      </c>
      <c r="M21" s="26" t="s">
        <v>10</v>
      </c>
    </row>
    <row r="22" spans="2:13" ht="3.75" customHeight="1">
      <c r="B22" s="13"/>
      <c r="C22" s="14"/>
      <c r="D22" s="14"/>
      <c r="E22" s="15"/>
      <c r="F22" s="16"/>
      <c r="G22" s="16"/>
      <c r="H22" s="20"/>
      <c r="I22" s="20"/>
      <c r="J22" s="16"/>
      <c r="K22" s="20"/>
      <c r="L22" s="20"/>
      <c r="M22" s="21"/>
    </row>
    <row r="23" spans="2:13" ht="15.75" thickBot="1">
      <c r="B23" s="6" t="s">
        <v>41</v>
      </c>
      <c r="C23" s="7"/>
      <c r="D23" s="7"/>
      <c r="E23" s="8"/>
      <c r="F23" s="9"/>
      <c r="G23" s="9"/>
      <c r="H23" s="22"/>
      <c r="I23" s="22"/>
      <c r="J23" s="9"/>
      <c r="K23" s="22"/>
      <c r="L23" s="22"/>
      <c r="M23" s="23"/>
    </row>
    <row r="24" spans="2:13" ht="15">
      <c r="B24" s="13"/>
      <c r="C24" s="14" t="s">
        <v>22</v>
      </c>
      <c r="D24" s="14"/>
      <c r="E24" s="15"/>
      <c r="F24" s="16" t="s">
        <v>163</v>
      </c>
      <c r="G24" s="24">
        <v>2223.1490000000003</v>
      </c>
      <c r="H24" s="25">
        <v>2254.8510567780527</v>
      </c>
      <c r="I24" s="25">
        <v>2279.41829215756</v>
      </c>
      <c r="J24" s="24">
        <v>2297.237703318285</v>
      </c>
      <c r="K24" s="18">
        <v>18.200000000000273</v>
      </c>
      <c r="L24" s="18">
        <v>26.09999999999991</v>
      </c>
      <c r="M24" s="19" t="s">
        <v>10</v>
      </c>
    </row>
    <row r="25" spans="2:13" ht="15">
      <c r="B25" s="13"/>
      <c r="C25" s="14" t="s">
        <v>22</v>
      </c>
      <c r="D25" s="14"/>
      <c r="E25" s="15"/>
      <c r="F25" s="16" t="s">
        <v>164</v>
      </c>
      <c r="G25" s="17">
        <v>1.409430467750994</v>
      </c>
      <c r="H25" s="18">
        <v>1.4259978426121052</v>
      </c>
      <c r="I25" s="18">
        <v>1.0895280779481027</v>
      </c>
      <c r="J25" s="17">
        <v>0.7817525735418656</v>
      </c>
      <c r="K25" s="18">
        <v>0.4999999999999999</v>
      </c>
      <c r="L25" s="18">
        <v>0.40000000000000013</v>
      </c>
      <c r="M25" s="19" t="s">
        <v>10</v>
      </c>
    </row>
    <row r="26" spans="2:13" ht="18">
      <c r="B26" s="13"/>
      <c r="C26" s="14" t="s">
        <v>23</v>
      </c>
      <c r="D26" s="14"/>
      <c r="E26" s="15"/>
      <c r="F26" s="16" t="s">
        <v>125</v>
      </c>
      <c r="G26" s="28">
        <v>358.71500000000003</v>
      </c>
      <c r="H26" s="27">
        <v>328.59240471294976</v>
      </c>
      <c r="I26" s="27">
        <v>299.43703831875723</v>
      </c>
      <c r="J26" s="28">
        <v>277.3088168609519</v>
      </c>
      <c r="K26" s="18">
        <v>-9.199999999999989</v>
      </c>
      <c r="L26" s="18">
        <v>-12.5</v>
      </c>
      <c r="M26" s="19" t="s">
        <v>10</v>
      </c>
    </row>
    <row r="27" spans="2:17" ht="15">
      <c r="B27" s="13"/>
      <c r="C27" s="14" t="s">
        <v>24</v>
      </c>
      <c r="D27" s="14"/>
      <c r="E27" s="15"/>
      <c r="F27" s="16" t="s">
        <v>4</v>
      </c>
      <c r="G27" s="17">
        <v>13.180916961085304</v>
      </c>
      <c r="H27" s="18">
        <v>12.04043189128713</v>
      </c>
      <c r="I27" s="18">
        <v>10.99908698244434</v>
      </c>
      <c r="J27" s="17">
        <v>10.20338948525108</v>
      </c>
      <c r="K27" s="18">
        <v>-0.40000000000000036</v>
      </c>
      <c r="L27" s="18">
        <v>-0.5</v>
      </c>
      <c r="M27" s="19" t="s">
        <v>10</v>
      </c>
      <c r="N27" s="29"/>
      <c r="O27" s="29"/>
      <c r="P27" s="29"/>
      <c r="Q27" s="29"/>
    </row>
    <row r="28" spans="2:15" ht="18">
      <c r="B28" s="13"/>
      <c r="C28" s="175" t="s">
        <v>126</v>
      </c>
      <c r="D28" s="175"/>
      <c r="E28" s="176"/>
      <c r="F28" s="16" t="s">
        <v>127</v>
      </c>
      <c r="G28" s="17">
        <v>1.5096303609902857</v>
      </c>
      <c r="H28" s="18">
        <v>1.0590244962340178</v>
      </c>
      <c r="I28" s="18">
        <v>0.5001143129717889</v>
      </c>
      <c r="J28" s="17">
        <v>0.1587978651514277</v>
      </c>
      <c r="K28" s="18">
        <v>0.10000000000000009</v>
      </c>
      <c r="L28" s="18">
        <v>-0.09999999999999998</v>
      </c>
      <c r="M28" s="19" t="s">
        <v>10</v>
      </c>
      <c r="O28" s="29"/>
    </row>
    <row r="29" spans="2:13" ht="18">
      <c r="B29" s="13"/>
      <c r="C29" s="14" t="s">
        <v>128</v>
      </c>
      <c r="D29" s="14"/>
      <c r="E29" s="15"/>
      <c r="F29" s="16" t="s">
        <v>116</v>
      </c>
      <c r="G29" s="17">
        <v>0.9863811599786061</v>
      </c>
      <c r="H29" s="18">
        <v>1.7077986073651203</v>
      </c>
      <c r="I29" s="18">
        <v>2.660914458612666</v>
      </c>
      <c r="J29" s="17">
        <v>2.688807304024479</v>
      </c>
      <c r="K29" s="18">
        <v>-0.30000000000000004</v>
      </c>
      <c r="L29" s="18">
        <v>-0.19999999999999973</v>
      </c>
      <c r="M29" s="19" t="s">
        <v>10</v>
      </c>
    </row>
    <row r="30" spans="2:13" ht="18">
      <c r="B30" s="13"/>
      <c r="C30" s="175" t="s">
        <v>129</v>
      </c>
      <c r="D30" s="175"/>
      <c r="E30" s="176"/>
      <c r="F30" s="16" t="s">
        <v>116</v>
      </c>
      <c r="G30" s="17">
        <v>0.878148623472</v>
      </c>
      <c r="H30" s="18">
        <v>1.5783815595205084</v>
      </c>
      <c r="I30" s="18">
        <v>4.5380486133118865</v>
      </c>
      <c r="J30" s="17">
        <v>5.188564082160838</v>
      </c>
      <c r="K30" s="18">
        <v>-0.5</v>
      </c>
      <c r="L30" s="18">
        <v>0</v>
      </c>
      <c r="M30" s="19" t="s">
        <v>10</v>
      </c>
    </row>
    <row r="31" spans="2:13" ht="15">
      <c r="B31" s="13"/>
      <c r="C31" s="30" t="s">
        <v>25</v>
      </c>
      <c r="D31" s="30"/>
      <c r="E31" s="31"/>
      <c r="F31" s="16" t="s">
        <v>164</v>
      </c>
      <c r="G31" s="17">
        <v>3.357902131240607</v>
      </c>
      <c r="H31" s="18">
        <v>2.6531866027343227</v>
      </c>
      <c r="I31" s="18">
        <v>3.7970940894065137</v>
      </c>
      <c r="J31" s="17">
        <v>4.3196082264092155</v>
      </c>
      <c r="K31" s="18">
        <v>0.20000000000000018</v>
      </c>
      <c r="L31" s="18">
        <v>0.19999999999999973</v>
      </c>
      <c r="M31" s="19" t="s">
        <v>10</v>
      </c>
    </row>
    <row r="32" spans="2:13" ht="18">
      <c r="B32" s="13"/>
      <c r="C32" s="14" t="s">
        <v>130</v>
      </c>
      <c r="D32" s="14"/>
      <c r="E32" s="15"/>
      <c r="F32" s="16" t="s">
        <v>116</v>
      </c>
      <c r="G32" s="17">
        <v>4.1262135922330145</v>
      </c>
      <c r="H32" s="18">
        <v>2.565752656138386</v>
      </c>
      <c r="I32" s="18">
        <v>3.8356570676393744</v>
      </c>
      <c r="J32" s="17">
        <v>4.320446544360294</v>
      </c>
      <c r="K32" s="18">
        <v>-0.10000000000000009</v>
      </c>
      <c r="L32" s="18">
        <v>0.09999999999999964</v>
      </c>
      <c r="M32" s="19" t="s">
        <v>10</v>
      </c>
    </row>
    <row r="33" spans="2:13" ht="18">
      <c r="B33" s="13"/>
      <c r="C33" s="14" t="s">
        <v>131</v>
      </c>
      <c r="D33" s="14"/>
      <c r="E33" s="15"/>
      <c r="F33" s="16" t="s">
        <v>116</v>
      </c>
      <c r="G33" s="17">
        <v>4.199487056073977</v>
      </c>
      <c r="H33" s="18">
        <v>2.732213669728651</v>
      </c>
      <c r="I33" s="18">
        <v>2.0661461063422877</v>
      </c>
      <c r="J33" s="17">
        <v>1.825346583674687</v>
      </c>
      <c r="K33" s="18">
        <v>0.10000000000000009</v>
      </c>
      <c r="L33" s="18">
        <v>0</v>
      </c>
      <c r="M33" s="19" t="s">
        <v>10</v>
      </c>
    </row>
    <row r="34" spans="2:13" ht="3.75" customHeight="1">
      <c r="B34" s="13"/>
      <c r="C34" s="14"/>
      <c r="D34" s="14"/>
      <c r="E34" s="15"/>
      <c r="F34" s="15"/>
      <c r="G34" s="16"/>
      <c r="H34" s="20"/>
      <c r="I34" s="20"/>
      <c r="J34" s="16"/>
      <c r="K34" s="20"/>
      <c r="L34" s="20"/>
      <c r="M34" s="21"/>
    </row>
    <row r="35" spans="2:13" ht="15.75" thickBot="1">
      <c r="B35" s="6" t="s">
        <v>42</v>
      </c>
      <c r="C35" s="7"/>
      <c r="D35" s="7"/>
      <c r="E35" s="8"/>
      <c r="F35" s="8"/>
      <c r="G35" s="9"/>
      <c r="H35" s="22"/>
      <c r="I35" s="22"/>
      <c r="J35" s="9"/>
      <c r="K35" s="22"/>
      <c r="L35" s="22"/>
      <c r="M35" s="23"/>
    </row>
    <row r="36" spans="2:13" ht="15">
      <c r="B36" s="13"/>
      <c r="C36" s="14" t="s">
        <v>26</v>
      </c>
      <c r="D36" s="14"/>
      <c r="E36" s="15"/>
      <c r="F36" s="16" t="s">
        <v>132</v>
      </c>
      <c r="G36" s="17">
        <v>3.5789916518885576</v>
      </c>
      <c r="H36" s="18">
        <v>2.9540675497492543</v>
      </c>
      <c r="I36" s="18">
        <v>3.023284157180271</v>
      </c>
      <c r="J36" s="17">
        <v>2.761561263344305</v>
      </c>
      <c r="K36" s="18">
        <v>-0.10000000000000009</v>
      </c>
      <c r="L36" s="18">
        <v>0.2999999999999998</v>
      </c>
      <c r="M36" s="19" t="s">
        <v>10</v>
      </c>
    </row>
    <row r="37" spans="2:13" ht="15">
      <c r="B37" s="13"/>
      <c r="C37" s="14" t="s">
        <v>133</v>
      </c>
      <c r="D37" s="14"/>
      <c r="E37" s="15"/>
      <c r="F37" s="16" t="s">
        <v>37</v>
      </c>
      <c r="G37" s="17">
        <v>8.745291118900775</v>
      </c>
      <c r="H37" s="18">
        <v>8.734070261505087</v>
      </c>
      <c r="I37" s="18">
        <v>8.731187583016329</v>
      </c>
      <c r="J37" s="17">
        <v>8.733931542036446</v>
      </c>
      <c r="K37" s="18">
        <v>-0.7000000000000011</v>
      </c>
      <c r="L37" s="18">
        <v>-0.7000000000000011</v>
      </c>
      <c r="M37" s="19" t="s">
        <v>10</v>
      </c>
    </row>
    <row r="38" spans="2:13" ht="3.75" customHeight="1">
      <c r="B38" s="13"/>
      <c r="C38" s="14"/>
      <c r="D38" s="14"/>
      <c r="E38" s="15"/>
      <c r="F38" s="15"/>
      <c r="G38" s="16"/>
      <c r="H38" s="20"/>
      <c r="I38" s="20"/>
      <c r="J38" s="16"/>
      <c r="K38" s="20"/>
      <c r="L38" s="20"/>
      <c r="M38" s="21"/>
    </row>
    <row r="39" spans="2:13" ht="15.75" thickBot="1">
      <c r="B39" s="6" t="s">
        <v>43</v>
      </c>
      <c r="C39" s="7"/>
      <c r="D39" s="7"/>
      <c r="E39" s="8"/>
      <c r="F39" s="8"/>
      <c r="G39" s="9"/>
      <c r="H39" s="22"/>
      <c r="I39" s="22"/>
      <c r="J39" s="9"/>
      <c r="K39" s="22"/>
      <c r="L39" s="22"/>
      <c r="M39" s="23"/>
    </row>
    <row r="40" spans="2:13" ht="15">
      <c r="B40" s="13"/>
      <c r="C40" s="14" t="s">
        <v>134</v>
      </c>
      <c r="D40" s="14"/>
      <c r="E40" s="15"/>
      <c r="F40" s="16" t="s">
        <v>38</v>
      </c>
      <c r="G40" s="17">
        <v>4.451509725175903</v>
      </c>
      <c r="H40" s="18">
        <v>4.022756745621082</v>
      </c>
      <c r="I40" s="18">
        <v>4.22855623553766</v>
      </c>
      <c r="J40" s="17">
        <v>4.503280302256845</v>
      </c>
      <c r="K40" s="18">
        <v>-1.6938509263045232</v>
      </c>
      <c r="L40" s="18">
        <v>-1.458072336722294</v>
      </c>
      <c r="M40" s="19" t="s">
        <v>10</v>
      </c>
    </row>
    <row r="41" spans="2:13" ht="15">
      <c r="B41" s="13"/>
      <c r="C41" s="14" t="s">
        <v>135</v>
      </c>
      <c r="D41" s="14"/>
      <c r="E41" s="15"/>
      <c r="F41" s="16" t="s">
        <v>38</v>
      </c>
      <c r="G41" s="17">
        <v>0.1074997192837161</v>
      </c>
      <c r="H41" s="18">
        <v>0.6458825200811982</v>
      </c>
      <c r="I41" s="18">
        <v>0.7012404343160137</v>
      </c>
      <c r="J41" s="17">
        <v>1.1933168774004277</v>
      </c>
      <c r="K41" s="18">
        <v>-1.1422977433912582</v>
      </c>
      <c r="L41" s="18">
        <v>-0.9181381124678991</v>
      </c>
      <c r="M41" s="19" t="s">
        <v>10</v>
      </c>
    </row>
    <row r="42" spans="2:13" ht="3.75" customHeight="1">
      <c r="B42" s="13"/>
      <c r="C42" s="14"/>
      <c r="D42" s="14"/>
      <c r="E42" s="15"/>
      <c r="F42" s="15"/>
      <c r="G42" s="16"/>
      <c r="H42" s="20"/>
      <c r="I42" s="20"/>
      <c r="J42" s="16"/>
      <c r="K42" s="20"/>
      <c r="L42" s="20"/>
      <c r="M42" s="21"/>
    </row>
    <row r="43" spans="2:13" ht="15.75" hidden="1" thickBot="1">
      <c r="B43" s="177" t="s">
        <v>113</v>
      </c>
      <c r="C43" s="178"/>
      <c r="D43" s="178"/>
      <c r="E43" s="179"/>
      <c r="F43" s="8"/>
      <c r="G43" s="9"/>
      <c r="H43" s="22"/>
      <c r="I43" s="22"/>
      <c r="J43" s="9"/>
      <c r="K43" s="22"/>
      <c r="L43" s="22"/>
      <c r="M43" s="23"/>
    </row>
    <row r="44" spans="2:13" ht="15" hidden="1">
      <c r="B44" s="180"/>
      <c r="C44" s="175" t="s">
        <v>136</v>
      </c>
      <c r="D44" s="175"/>
      <c r="E44" s="176"/>
      <c r="F44" s="16" t="s">
        <v>137</v>
      </c>
      <c r="G44" s="16"/>
      <c r="H44" s="20"/>
      <c r="I44" s="20"/>
      <c r="J44" s="16"/>
      <c r="K44" s="20"/>
      <c r="L44" s="20"/>
      <c r="M44" s="21"/>
    </row>
    <row r="45" spans="2:13" ht="15" hidden="1">
      <c r="B45" s="180"/>
      <c r="C45" s="175" t="s">
        <v>138</v>
      </c>
      <c r="D45" s="175"/>
      <c r="E45" s="176"/>
      <c r="F45" s="32" t="s">
        <v>137</v>
      </c>
      <c r="G45" s="16"/>
      <c r="H45" s="20"/>
      <c r="I45" s="20"/>
      <c r="J45" s="16"/>
      <c r="K45" s="20"/>
      <c r="L45" s="20"/>
      <c r="M45" s="21"/>
    </row>
    <row r="46" spans="2:13" ht="0.75" customHeight="1">
      <c r="B46" s="13"/>
      <c r="C46" s="14"/>
      <c r="D46" s="14"/>
      <c r="E46" s="15"/>
      <c r="F46" s="15"/>
      <c r="G46" s="16"/>
      <c r="H46" s="20"/>
      <c r="I46" s="20"/>
      <c r="J46" s="16"/>
      <c r="K46" s="20"/>
      <c r="L46" s="20"/>
      <c r="M46" s="21"/>
    </row>
    <row r="47" spans="2:13" ht="15.75" thickBot="1">
      <c r="B47" s="6" t="s">
        <v>44</v>
      </c>
      <c r="C47" s="7"/>
      <c r="D47" s="7"/>
      <c r="E47" s="33"/>
      <c r="F47" s="8"/>
      <c r="G47" s="9"/>
      <c r="H47" s="22"/>
      <c r="I47" s="22"/>
      <c r="J47" s="9"/>
      <c r="K47" s="22"/>
      <c r="L47" s="22"/>
      <c r="M47" s="23"/>
    </row>
    <row r="48" spans="2:13" ht="15">
      <c r="B48" s="13"/>
      <c r="C48" s="34" t="s">
        <v>139</v>
      </c>
      <c r="D48" s="34"/>
      <c r="E48" s="15"/>
      <c r="F48" s="16" t="s">
        <v>116</v>
      </c>
      <c r="G48" s="17">
        <v>3.9492110740584394</v>
      </c>
      <c r="H48" s="18">
        <v>3.6824664191357925</v>
      </c>
      <c r="I48" s="18">
        <v>5.32154788900084</v>
      </c>
      <c r="J48" s="17">
        <v>5.538118507595229</v>
      </c>
      <c r="K48" s="18">
        <v>-0.19999999999999973</v>
      </c>
      <c r="L48" s="18">
        <v>0.09999999999999964</v>
      </c>
      <c r="M48" s="19" t="s">
        <v>10</v>
      </c>
    </row>
    <row r="49" spans="2:13" ht="18">
      <c r="B49" s="13"/>
      <c r="C49" s="14" t="s">
        <v>177</v>
      </c>
      <c r="D49" s="14"/>
      <c r="E49" s="15"/>
      <c r="F49" s="16" t="s">
        <v>39</v>
      </c>
      <c r="G49" s="35">
        <v>1.3290172500000001</v>
      </c>
      <c r="H49" s="36">
        <v>1.08679880952381</v>
      </c>
      <c r="I49" s="36">
        <v>1.0738</v>
      </c>
      <c r="J49" s="35">
        <v>1.0738</v>
      </c>
      <c r="K49" s="18">
        <v>-9.101105458037011</v>
      </c>
      <c r="L49" s="18">
        <v>-10.206880404060655</v>
      </c>
      <c r="M49" s="19" t="s">
        <v>10</v>
      </c>
    </row>
    <row r="50" spans="2:13" ht="18">
      <c r="B50" s="13"/>
      <c r="C50" s="14" t="s">
        <v>184</v>
      </c>
      <c r="D50" s="14"/>
      <c r="E50" s="15"/>
      <c r="F50" s="16" t="s">
        <v>39</v>
      </c>
      <c r="G50" s="17">
        <v>99.27959848484848</v>
      </c>
      <c r="H50" s="18">
        <v>58.392738095238094</v>
      </c>
      <c r="I50" s="18">
        <v>64.96333333333334</v>
      </c>
      <c r="J50" s="17">
        <v>68.645</v>
      </c>
      <c r="K50" s="18">
        <v>9.962335216572498</v>
      </c>
      <c r="L50" s="18">
        <v>4.994342977210266</v>
      </c>
      <c r="M50" s="19" t="s">
        <v>10</v>
      </c>
    </row>
    <row r="51" spans="2:13" ht="15">
      <c r="B51" s="13"/>
      <c r="C51" s="14" t="s">
        <v>28</v>
      </c>
      <c r="D51" s="14"/>
      <c r="E51" s="15"/>
      <c r="F51" s="16" t="s">
        <v>116</v>
      </c>
      <c r="G51" s="17">
        <v>-8.78718671169176</v>
      </c>
      <c r="H51" s="18">
        <v>-41.18354728826821</v>
      </c>
      <c r="I51" s="18">
        <v>11.252418455491252</v>
      </c>
      <c r="J51" s="17">
        <v>5.667299502283328</v>
      </c>
      <c r="K51" s="18">
        <v>5.299999999999997</v>
      </c>
      <c r="L51" s="18">
        <v>-5.199999999999999</v>
      </c>
      <c r="M51" s="19" t="s">
        <v>10</v>
      </c>
    </row>
    <row r="52" spans="2:13" ht="15">
      <c r="B52" s="13"/>
      <c r="C52" s="14" t="s">
        <v>29</v>
      </c>
      <c r="D52" s="14"/>
      <c r="E52" s="15"/>
      <c r="F52" s="16" t="s">
        <v>116</v>
      </c>
      <c r="G52" s="17">
        <v>-8.856659226251764</v>
      </c>
      <c r="H52" s="18">
        <v>-28.074930196187054</v>
      </c>
      <c r="I52" s="18">
        <v>12.599176694051621</v>
      </c>
      <c r="J52" s="17">
        <v>5.667299502283328</v>
      </c>
      <c r="K52" s="18">
        <v>12.5</v>
      </c>
      <c r="L52" s="18">
        <v>-3.9000000000000004</v>
      </c>
      <c r="M52" s="19" t="s">
        <v>10</v>
      </c>
    </row>
    <row r="53" spans="2:13" ht="15">
      <c r="B53" s="13"/>
      <c r="C53" s="14" t="s">
        <v>30</v>
      </c>
      <c r="D53" s="14"/>
      <c r="E53" s="15"/>
      <c r="F53" s="16" t="s">
        <v>116</v>
      </c>
      <c r="G53" s="17">
        <v>-6.371085160368878</v>
      </c>
      <c r="H53" s="18">
        <v>-10.953183294755704</v>
      </c>
      <c r="I53" s="18">
        <v>2.602570659844389</v>
      </c>
      <c r="J53" s="17">
        <v>4.8443695441502115</v>
      </c>
      <c r="K53" s="18">
        <v>-6.2</v>
      </c>
      <c r="L53" s="18">
        <v>-1.1999999999999997</v>
      </c>
      <c r="M53" s="21" t="s">
        <v>10</v>
      </c>
    </row>
    <row r="54" spans="2:13" ht="18">
      <c r="B54" s="13"/>
      <c r="C54" s="14" t="s">
        <v>178</v>
      </c>
      <c r="D54" s="14"/>
      <c r="E54" s="15"/>
      <c r="F54" s="16" t="s">
        <v>11</v>
      </c>
      <c r="G54" s="17">
        <v>0.2099456712603569</v>
      </c>
      <c r="H54" s="18">
        <v>0.051047222688794136</v>
      </c>
      <c r="I54" s="18">
        <v>0.05708333384245634</v>
      </c>
      <c r="J54" s="17">
        <v>0.16375000588595867</v>
      </c>
      <c r="K54" s="18">
        <v>-0.028328</v>
      </c>
      <c r="L54" s="18">
        <v>-0.07791700000000001</v>
      </c>
      <c r="M54" s="19" t="s">
        <v>10</v>
      </c>
    </row>
    <row r="55" spans="2:13" ht="15.75" thickBot="1">
      <c r="B55" s="37"/>
      <c r="C55" s="181" t="s">
        <v>140</v>
      </c>
      <c r="D55" s="181"/>
      <c r="E55" s="182"/>
      <c r="F55" s="38" t="s">
        <v>4</v>
      </c>
      <c r="G55" s="39">
        <v>2.070927679538727</v>
      </c>
      <c r="H55" s="40">
        <v>1.2627191245555878</v>
      </c>
      <c r="I55" s="40">
        <v>1.391021966934204</v>
      </c>
      <c r="J55" s="39">
        <v>1.5204136669635773</v>
      </c>
      <c r="K55" s="40">
        <v>-0.27752336859703064</v>
      </c>
      <c r="L55" s="40">
        <v>-0.40371862053871155</v>
      </c>
      <c r="M55" s="185" t="s">
        <v>10</v>
      </c>
    </row>
    <row r="56" spans="2:13" ht="15">
      <c r="B56" s="34" t="s">
        <v>141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15">
      <c r="B57" s="34" t="s">
        <v>142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2" ht="15">
      <c r="B58" s="34" t="s">
        <v>143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5">
      <c r="B59" s="34" t="s">
        <v>165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5">
      <c r="B60" s="34" t="s">
        <v>144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5">
      <c r="B61" s="34" t="s">
        <v>145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5">
      <c r="B62" s="34" t="s">
        <v>146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5">
      <c r="B63" s="34" t="s">
        <v>148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3" s="34" customFormat="1" ht="15.75">
      <c r="B64" s="34" t="s">
        <v>179</v>
      </c>
      <c r="C64" s="183"/>
    </row>
    <row r="65" spans="2:3" s="34" customFormat="1" ht="15">
      <c r="B65" s="34" t="s">
        <v>180</v>
      </c>
      <c r="C65" s="184"/>
    </row>
    <row r="66" ht="15">
      <c r="C66" s="34" t="s">
        <v>181</v>
      </c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AE24" sqref="AE24"/>
    </sheetView>
  </sheetViews>
  <sheetFormatPr defaultColWidth="9.140625" defaultRowHeight="15"/>
  <cols>
    <col min="1" max="5" width="3.140625" style="47" customWidth="1"/>
    <col min="6" max="6" width="29.8515625" style="47" customWidth="1"/>
    <col min="7" max="7" width="22.421875" style="47" customWidth="1"/>
    <col min="8" max="8" width="10.0039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47</v>
      </c>
    </row>
    <row r="2" spans="2:27" ht="15" customHeight="1">
      <c r="B2" s="228" t="str">
        <f>"Medium-Term  "&amp;Summary!$H$4&amp;" - GDP components [level]"</f>
        <v>Medium-Term  Forecast P1Q-2015 - GDP components [level]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2015</v>
      </c>
      <c r="J4" s="241">
        <v>2016</v>
      </c>
      <c r="K4" s="239">
        <v>2017</v>
      </c>
      <c r="L4" s="234">
        <v>2014</v>
      </c>
      <c r="M4" s="235"/>
      <c r="N4" s="235"/>
      <c r="O4" s="235"/>
      <c r="P4" s="234">
        <v>2015</v>
      </c>
      <c r="Q4" s="235"/>
      <c r="R4" s="235"/>
      <c r="S4" s="235"/>
      <c r="T4" s="234">
        <v>2016</v>
      </c>
      <c r="U4" s="235"/>
      <c r="V4" s="235"/>
      <c r="W4" s="236"/>
      <c r="X4" s="235">
        <v>2017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3">
        <v>2014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57"/>
      <c r="J6" s="58"/>
      <c r="K6" s="56"/>
      <c r="L6" s="59"/>
      <c r="M6" s="59"/>
      <c r="N6" s="59"/>
      <c r="O6" s="60"/>
      <c r="P6" s="59"/>
      <c r="Q6" s="59"/>
      <c r="R6" s="59"/>
      <c r="S6" s="60"/>
      <c r="T6" s="61"/>
      <c r="U6" s="59"/>
      <c r="V6" s="59"/>
      <c r="W6" s="60"/>
      <c r="X6" s="59"/>
      <c r="Y6" s="59"/>
      <c r="Z6" s="59"/>
      <c r="AA6" s="62"/>
    </row>
    <row r="7" spans="2:27" ht="15">
      <c r="B7" s="63"/>
      <c r="C7" s="59" t="s">
        <v>14</v>
      </c>
      <c r="D7" s="59"/>
      <c r="E7" s="59"/>
      <c r="F7" s="60"/>
      <c r="G7" s="64" t="s">
        <v>46</v>
      </c>
      <c r="H7" s="89">
        <v>75214.882</v>
      </c>
      <c r="I7" s="90">
        <v>77541.7708037553</v>
      </c>
      <c r="J7" s="90">
        <v>81943.83264458782</v>
      </c>
      <c r="K7" s="89">
        <v>86869.37677209452</v>
      </c>
      <c r="L7" s="91">
        <v>18624.3478162162</v>
      </c>
      <c r="M7" s="91">
        <v>18736.7588468498</v>
      </c>
      <c r="N7" s="91">
        <v>18861.3962385111</v>
      </c>
      <c r="O7" s="92">
        <v>18992.3790984229</v>
      </c>
      <c r="P7" s="91">
        <v>19080.100421099938</v>
      </c>
      <c r="Q7" s="91">
        <v>19246.992123664146</v>
      </c>
      <c r="R7" s="91">
        <v>19476.22602716874</v>
      </c>
      <c r="S7" s="92">
        <v>19738.452231822477</v>
      </c>
      <c r="T7" s="93">
        <v>20020.02836824059</v>
      </c>
      <c r="U7" s="91">
        <v>20324.426654712577</v>
      </c>
      <c r="V7" s="91">
        <v>20642.21655025829</v>
      </c>
      <c r="W7" s="92">
        <v>20957.16107137637</v>
      </c>
      <c r="X7" s="91">
        <v>21255.830643824604</v>
      </c>
      <c r="Y7" s="91">
        <v>21556.24019873426</v>
      </c>
      <c r="Z7" s="91">
        <v>21868.124714666737</v>
      </c>
      <c r="AA7" s="94">
        <v>22189.18121486892</v>
      </c>
    </row>
    <row r="8" spans="2:27" ht="15">
      <c r="B8" s="63"/>
      <c r="C8" s="59"/>
      <c r="D8" s="59"/>
      <c r="E8" s="59" t="s">
        <v>15</v>
      </c>
      <c r="F8" s="60"/>
      <c r="G8" s="64" t="s">
        <v>46</v>
      </c>
      <c r="H8" s="92">
        <v>42619.572</v>
      </c>
      <c r="I8" s="91">
        <v>43918.8265593449</v>
      </c>
      <c r="J8" s="25">
        <v>46085.330388653514</v>
      </c>
      <c r="K8" s="92">
        <v>48450.351035263666</v>
      </c>
      <c r="L8" s="91">
        <v>10556.8108399141</v>
      </c>
      <c r="M8" s="91">
        <v>10610.5837901179</v>
      </c>
      <c r="N8" s="91">
        <v>10671.7000131695</v>
      </c>
      <c r="O8" s="92">
        <v>10780.4773567985</v>
      </c>
      <c r="P8" s="91">
        <v>10813.548814982369</v>
      </c>
      <c r="Q8" s="91">
        <v>10926.123429009574</v>
      </c>
      <c r="R8" s="91">
        <v>11025.36849636755</v>
      </c>
      <c r="S8" s="92">
        <v>11153.785818985407</v>
      </c>
      <c r="T8" s="93">
        <v>11289.7461833245</v>
      </c>
      <c r="U8" s="91">
        <v>11443.988022180969</v>
      </c>
      <c r="V8" s="91">
        <v>11601.404669307796</v>
      </c>
      <c r="W8" s="92">
        <v>11750.191513840244</v>
      </c>
      <c r="X8" s="91">
        <v>11896.906100992093</v>
      </c>
      <c r="Y8" s="91">
        <v>12040.090260244117</v>
      </c>
      <c r="Z8" s="91">
        <v>12185.067911338603</v>
      </c>
      <c r="AA8" s="94">
        <v>12328.286762688846</v>
      </c>
    </row>
    <row r="9" spans="2:27" ht="15">
      <c r="B9" s="63"/>
      <c r="C9" s="59"/>
      <c r="D9" s="59"/>
      <c r="E9" s="59" t="s">
        <v>16</v>
      </c>
      <c r="F9" s="60"/>
      <c r="G9" s="64" t="s">
        <v>46</v>
      </c>
      <c r="H9" s="92">
        <v>13926.501</v>
      </c>
      <c r="I9" s="91">
        <v>14504.404341079688</v>
      </c>
      <c r="J9" s="91">
        <v>15056.203580740212</v>
      </c>
      <c r="K9" s="92">
        <v>15542.858165503834</v>
      </c>
      <c r="L9" s="91">
        <v>3421.24749300083</v>
      </c>
      <c r="M9" s="91">
        <v>3466.0651568585</v>
      </c>
      <c r="N9" s="91">
        <v>3498.3309275693</v>
      </c>
      <c r="O9" s="92">
        <v>3540.85742257137</v>
      </c>
      <c r="P9" s="91">
        <v>3582.9636682230216</v>
      </c>
      <c r="Q9" s="91">
        <v>3612.010759149214</v>
      </c>
      <c r="R9" s="91">
        <v>3641.4043131459553</v>
      </c>
      <c r="S9" s="92">
        <v>3668.025600561498</v>
      </c>
      <c r="T9" s="93">
        <v>3704.2482006568184</v>
      </c>
      <c r="U9" s="91">
        <v>3744.8934678832275</v>
      </c>
      <c r="V9" s="91">
        <v>3785.2256858326255</v>
      </c>
      <c r="W9" s="92">
        <v>3821.8362263675413</v>
      </c>
      <c r="X9" s="91">
        <v>3848.415791236848</v>
      </c>
      <c r="Y9" s="91">
        <v>3872.0277807364564</v>
      </c>
      <c r="Z9" s="91">
        <v>3897.9961117623893</v>
      </c>
      <c r="AA9" s="94">
        <v>3924.4184817681394</v>
      </c>
    </row>
    <row r="10" spans="2:27" ht="15">
      <c r="B10" s="63"/>
      <c r="C10" s="59"/>
      <c r="D10" s="59"/>
      <c r="E10" s="59" t="s">
        <v>17</v>
      </c>
      <c r="F10" s="60"/>
      <c r="G10" s="64" t="s">
        <v>46</v>
      </c>
      <c r="H10" s="92">
        <v>15893.108</v>
      </c>
      <c r="I10" s="91">
        <v>16757.105927065964</v>
      </c>
      <c r="J10" s="91">
        <v>17549.15051793825</v>
      </c>
      <c r="K10" s="92">
        <v>18628.428833033195</v>
      </c>
      <c r="L10" s="91">
        <v>3817.90657681776</v>
      </c>
      <c r="M10" s="91">
        <v>3926.5520282481302</v>
      </c>
      <c r="N10" s="91">
        <v>4000.40862438302</v>
      </c>
      <c r="O10" s="92">
        <v>4148.24077055109</v>
      </c>
      <c r="P10" s="91">
        <v>4147.7969701815255</v>
      </c>
      <c r="Q10" s="91">
        <v>4166.323152489192</v>
      </c>
      <c r="R10" s="91">
        <v>4199.645826984693</v>
      </c>
      <c r="S10" s="92">
        <v>4243.339977410556</v>
      </c>
      <c r="T10" s="93">
        <v>4282.6135357630765</v>
      </c>
      <c r="U10" s="91">
        <v>4351.106771109935</v>
      </c>
      <c r="V10" s="91">
        <v>4422.278053130822</v>
      </c>
      <c r="W10" s="92">
        <v>4493.152157934419</v>
      </c>
      <c r="X10" s="91">
        <v>4559.178876282795</v>
      </c>
      <c r="Y10" s="91">
        <v>4623.5671331998965</v>
      </c>
      <c r="Z10" s="91">
        <v>4688.70277917816</v>
      </c>
      <c r="AA10" s="94">
        <v>4756.9800443723425</v>
      </c>
    </row>
    <row r="11" spans="2:27" ht="15">
      <c r="B11" s="63"/>
      <c r="C11" s="59"/>
      <c r="D11" s="59"/>
      <c r="E11" s="59" t="s">
        <v>45</v>
      </c>
      <c r="F11" s="60"/>
      <c r="G11" s="64" t="s">
        <v>46</v>
      </c>
      <c r="H11" s="92">
        <v>72439.181</v>
      </c>
      <c r="I11" s="91">
        <v>75180.33682749055</v>
      </c>
      <c r="J11" s="91">
        <v>78690.68448733198</v>
      </c>
      <c r="K11" s="92">
        <v>82621.63803380069</v>
      </c>
      <c r="L11" s="91">
        <v>17795.96490973269</v>
      </c>
      <c r="M11" s="91">
        <v>18003.20097522453</v>
      </c>
      <c r="N11" s="91">
        <v>18170.439565121822</v>
      </c>
      <c r="O11" s="92">
        <v>18469.57554992096</v>
      </c>
      <c r="P11" s="91">
        <v>18544.309453386915</v>
      </c>
      <c r="Q11" s="91">
        <v>18704.457340647983</v>
      </c>
      <c r="R11" s="91">
        <v>18866.418636498198</v>
      </c>
      <c r="S11" s="92">
        <v>19065.15139695746</v>
      </c>
      <c r="T11" s="93">
        <v>19276.607919744394</v>
      </c>
      <c r="U11" s="91">
        <v>19539.98826117413</v>
      </c>
      <c r="V11" s="91">
        <v>19808.908408271243</v>
      </c>
      <c r="W11" s="92">
        <v>20065.179898142203</v>
      </c>
      <c r="X11" s="91">
        <v>20304.500768511734</v>
      </c>
      <c r="Y11" s="91">
        <v>20535.68517418047</v>
      </c>
      <c r="Z11" s="91">
        <v>20771.766802279155</v>
      </c>
      <c r="AA11" s="94">
        <v>21009.685288829325</v>
      </c>
    </row>
    <row r="12" spans="2:27" ht="15">
      <c r="B12" s="63"/>
      <c r="C12" s="59"/>
      <c r="D12" s="59" t="s">
        <v>18</v>
      </c>
      <c r="E12" s="59"/>
      <c r="F12" s="60"/>
      <c r="G12" s="64" t="s">
        <v>46</v>
      </c>
      <c r="H12" s="92">
        <v>69145.6889999999</v>
      </c>
      <c r="I12" s="91">
        <v>71849.82964256752</v>
      </c>
      <c r="J12" s="91">
        <v>78227.19967080065</v>
      </c>
      <c r="K12" s="92">
        <v>85285.55538520621</v>
      </c>
      <c r="L12" s="91">
        <v>17841.0131928627</v>
      </c>
      <c r="M12" s="91">
        <v>17312.0082292946</v>
      </c>
      <c r="N12" s="91">
        <v>16868.0673097316</v>
      </c>
      <c r="O12" s="92">
        <v>17124.600268111</v>
      </c>
      <c r="P12" s="91">
        <v>17238.089624322587</v>
      </c>
      <c r="Q12" s="91">
        <v>17840.986849049965</v>
      </c>
      <c r="R12" s="91">
        <v>18213.318011990043</v>
      </c>
      <c r="S12" s="92">
        <v>18557.43515720493</v>
      </c>
      <c r="T12" s="93">
        <v>18938.58264329583</v>
      </c>
      <c r="U12" s="91">
        <v>19338.638633218732</v>
      </c>
      <c r="V12" s="91">
        <v>19759.348333551156</v>
      </c>
      <c r="W12" s="92">
        <v>20190.630060734933</v>
      </c>
      <c r="X12" s="91">
        <v>20631.14696353963</v>
      </c>
      <c r="Y12" s="91">
        <v>21081.90822950122</v>
      </c>
      <c r="Z12" s="91">
        <v>21547.841308645566</v>
      </c>
      <c r="AA12" s="94">
        <v>22024.65888351979</v>
      </c>
    </row>
    <row r="13" spans="2:27" ht="15">
      <c r="B13" s="63"/>
      <c r="C13" s="59"/>
      <c r="D13" s="59" t="s">
        <v>19</v>
      </c>
      <c r="E13" s="59"/>
      <c r="F13" s="60"/>
      <c r="G13" s="64" t="s">
        <v>46</v>
      </c>
      <c r="H13" s="92">
        <v>66004.2669999999</v>
      </c>
      <c r="I13" s="91">
        <v>68694.28732688542</v>
      </c>
      <c r="J13" s="91">
        <v>74691.88859636938</v>
      </c>
      <c r="K13" s="92">
        <v>81265.5254903887</v>
      </c>
      <c r="L13" s="91">
        <v>16951.3014744498</v>
      </c>
      <c r="M13" s="91">
        <v>16506.2955759721</v>
      </c>
      <c r="N13" s="91">
        <v>16094.448026781902</v>
      </c>
      <c r="O13" s="92">
        <v>16452.2219227961</v>
      </c>
      <c r="P13" s="91">
        <v>16512.1301823436</v>
      </c>
      <c r="Q13" s="91">
        <v>17046.386242536046</v>
      </c>
      <c r="R13" s="91">
        <v>17407.724490218607</v>
      </c>
      <c r="S13" s="92">
        <v>17728.046411787156</v>
      </c>
      <c r="T13" s="93">
        <v>18082.003801388713</v>
      </c>
      <c r="U13" s="91">
        <v>18462.762776761698</v>
      </c>
      <c r="V13" s="91">
        <v>18866.04011849114</v>
      </c>
      <c r="W13" s="92">
        <v>19281.08189972783</v>
      </c>
      <c r="X13" s="91">
        <v>19691.982207112014</v>
      </c>
      <c r="Y13" s="91">
        <v>20107.02089865466</v>
      </c>
      <c r="Z13" s="91">
        <v>20523.34130440294</v>
      </c>
      <c r="AA13" s="94">
        <v>20943.181080219078</v>
      </c>
    </row>
    <row r="14" spans="2:27" ht="15.75" thickBot="1">
      <c r="B14" s="65"/>
      <c r="C14" s="66"/>
      <c r="D14" s="66" t="s">
        <v>122</v>
      </c>
      <c r="E14" s="66"/>
      <c r="F14" s="67"/>
      <c r="G14" s="68" t="s">
        <v>46</v>
      </c>
      <c r="H14" s="95">
        <v>3141.4219999999987</v>
      </c>
      <c r="I14" s="96">
        <v>3155.542315682116</v>
      </c>
      <c r="J14" s="96">
        <v>3535.3110744312726</v>
      </c>
      <c r="K14" s="95">
        <v>4020.029894817515</v>
      </c>
      <c r="L14" s="96">
        <v>889.711718412902</v>
      </c>
      <c r="M14" s="96">
        <v>805.7126533224982</v>
      </c>
      <c r="N14" s="96">
        <v>773.6192829496977</v>
      </c>
      <c r="O14" s="95">
        <v>672.3783453149008</v>
      </c>
      <c r="P14" s="96">
        <v>725.9594419789864</v>
      </c>
      <c r="Q14" s="96">
        <v>794.600606513919</v>
      </c>
      <c r="R14" s="96">
        <v>805.5935217714359</v>
      </c>
      <c r="S14" s="95">
        <v>829.3887454177748</v>
      </c>
      <c r="T14" s="97">
        <v>856.5788419071177</v>
      </c>
      <c r="U14" s="96">
        <v>875.8758564570344</v>
      </c>
      <c r="V14" s="96">
        <v>893.3082150600167</v>
      </c>
      <c r="W14" s="95">
        <v>909.5481610071038</v>
      </c>
      <c r="X14" s="96">
        <v>939.1647564276172</v>
      </c>
      <c r="Y14" s="96">
        <v>974.887330846559</v>
      </c>
      <c r="Z14" s="96">
        <v>1024.5000042426254</v>
      </c>
      <c r="AA14" s="98">
        <v>1081.4778033007133</v>
      </c>
    </row>
    <row r="15" ht="15.75" thickBot="1">
      <c r="G15" s="70"/>
    </row>
    <row r="16" spans="2:27" ht="15" customHeight="1">
      <c r="B16" s="228" t="str">
        <f>"Medium-Term  "&amp;Summary!$H$4&amp;" - GDP components [change over previous period]"</f>
        <v>Medium-Term  Forecast P1Q-2015 - GDP components [change over previous period]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30"/>
    </row>
    <row r="17" spans="2:27" ht="15" customHeight="1"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3"/>
    </row>
    <row r="18" spans="2:27" ht="15">
      <c r="B18" s="223" t="s">
        <v>34</v>
      </c>
      <c r="C18" s="224"/>
      <c r="D18" s="224"/>
      <c r="E18" s="224"/>
      <c r="F18" s="225"/>
      <c r="G18" s="238" t="s">
        <v>12</v>
      </c>
      <c r="H18" s="42" t="s">
        <v>55</v>
      </c>
      <c r="I18" s="241">
        <v>2015</v>
      </c>
      <c r="J18" s="241">
        <v>2016</v>
      </c>
      <c r="K18" s="239">
        <v>2017</v>
      </c>
      <c r="L18" s="234">
        <v>2014</v>
      </c>
      <c r="M18" s="235"/>
      <c r="N18" s="235"/>
      <c r="O18" s="235"/>
      <c r="P18" s="234">
        <v>2015</v>
      </c>
      <c r="Q18" s="235"/>
      <c r="R18" s="235"/>
      <c r="S18" s="235"/>
      <c r="T18" s="234">
        <v>2016</v>
      </c>
      <c r="U18" s="235"/>
      <c r="V18" s="235"/>
      <c r="W18" s="236"/>
      <c r="X18" s="235">
        <v>2017</v>
      </c>
      <c r="Y18" s="235"/>
      <c r="Z18" s="235"/>
      <c r="AA18" s="237"/>
    </row>
    <row r="19" spans="2:27" ht="15">
      <c r="B19" s="216"/>
      <c r="C19" s="217"/>
      <c r="D19" s="217"/>
      <c r="E19" s="217"/>
      <c r="F19" s="218"/>
      <c r="G19" s="220"/>
      <c r="H19" s="43">
        <v>2014</v>
      </c>
      <c r="I19" s="222"/>
      <c r="J19" s="222"/>
      <c r="K19" s="240"/>
      <c r="L19" s="48" t="s">
        <v>0</v>
      </c>
      <c r="M19" s="48" t="s">
        <v>1</v>
      </c>
      <c r="N19" s="48" t="s">
        <v>2</v>
      </c>
      <c r="O19" s="49" t="s">
        <v>3</v>
      </c>
      <c r="P19" s="48" t="s">
        <v>0</v>
      </c>
      <c r="Q19" s="48" t="s">
        <v>1</v>
      </c>
      <c r="R19" s="48" t="s">
        <v>2</v>
      </c>
      <c r="S19" s="49" t="s">
        <v>3</v>
      </c>
      <c r="T19" s="50" t="s">
        <v>0</v>
      </c>
      <c r="U19" s="48" t="s">
        <v>1</v>
      </c>
      <c r="V19" s="48" t="s">
        <v>2</v>
      </c>
      <c r="W19" s="49" t="s">
        <v>3</v>
      </c>
      <c r="X19" s="48" t="s">
        <v>0</v>
      </c>
      <c r="Y19" s="48" t="s">
        <v>1</v>
      </c>
      <c r="Z19" s="48" t="s">
        <v>2</v>
      </c>
      <c r="AA19" s="51" t="s">
        <v>3</v>
      </c>
    </row>
    <row r="20" spans="2:27" ht="3.75" customHeight="1">
      <c r="B20" s="52"/>
      <c r="C20" s="53"/>
      <c r="D20" s="53"/>
      <c r="E20" s="53"/>
      <c r="F20" s="54"/>
      <c r="G20" s="41"/>
      <c r="H20" s="56"/>
      <c r="I20" s="57"/>
      <c r="J20" s="58"/>
      <c r="K20" s="56"/>
      <c r="L20" s="59"/>
      <c r="M20" s="59"/>
      <c r="N20" s="59"/>
      <c r="O20" s="60"/>
      <c r="P20" s="59"/>
      <c r="Q20" s="59"/>
      <c r="R20" s="59"/>
      <c r="S20" s="60"/>
      <c r="T20" s="61"/>
      <c r="U20" s="59"/>
      <c r="V20" s="59"/>
      <c r="W20" s="60"/>
      <c r="X20" s="59"/>
      <c r="Y20" s="59"/>
      <c r="Z20" s="59"/>
      <c r="AA20" s="62"/>
    </row>
    <row r="21" spans="2:27" ht="15">
      <c r="B21" s="63"/>
      <c r="C21" s="59" t="s">
        <v>14</v>
      </c>
      <c r="D21" s="59"/>
      <c r="E21" s="59"/>
      <c r="F21" s="60"/>
      <c r="G21" s="64" t="s">
        <v>52</v>
      </c>
      <c r="H21" s="77">
        <v>2.4097139843264728</v>
      </c>
      <c r="I21" s="78">
        <v>3.1581496212744327</v>
      </c>
      <c r="J21" s="78">
        <v>3.779433946717532</v>
      </c>
      <c r="K21" s="77">
        <v>3.491579697863159</v>
      </c>
      <c r="L21" s="78">
        <v>0.6255967857954943</v>
      </c>
      <c r="M21" s="78">
        <v>0.6223061858362513</v>
      </c>
      <c r="N21" s="78">
        <v>0.5682360800139321</v>
      </c>
      <c r="O21" s="77">
        <v>0.5977735009694527</v>
      </c>
      <c r="P21" s="78">
        <v>0.7933629521985353</v>
      </c>
      <c r="Q21" s="78">
        <v>0.9067034555148439</v>
      </c>
      <c r="R21" s="78">
        <v>1.0351548160608246</v>
      </c>
      <c r="S21" s="77">
        <v>0.9569961476719726</v>
      </c>
      <c r="T21" s="83">
        <v>0.8855976288325991</v>
      </c>
      <c r="U21" s="78">
        <v>0.9352962492455816</v>
      </c>
      <c r="V21" s="78">
        <v>0.914233236994221</v>
      </c>
      <c r="W21" s="77">
        <v>0.8863797692273181</v>
      </c>
      <c r="X21" s="78">
        <v>0.8252319673922557</v>
      </c>
      <c r="Y21" s="78">
        <v>0.8179525207050631</v>
      </c>
      <c r="Z21" s="78">
        <v>0.8624869304171909</v>
      </c>
      <c r="AA21" s="84">
        <v>0.8869939605169748</v>
      </c>
    </row>
    <row r="22" spans="2:27" ht="15">
      <c r="B22" s="63"/>
      <c r="C22" s="59"/>
      <c r="D22" s="59"/>
      <c r="E22" s="59" t="s">
        <v>15</v>
      </c>
      <c r="F22" s="60"/>
      <c r="G22" s="64" t="s">
        <v>52</v>
      </c>
      <c r="H22" s="77">
        <v>2.213827924414062</v>
      </c>
      <c r="I22" s="78">
        <v>2.9950982790431198</v>
      </c>
      <c r="J22" s="78">
        <v>3.0265970850541493</v>
      </c>
      <c r="K22" s="77">
        <v>2.758335956880913</v>
      </c>
      <c r="L22" s="78">
        <v>1.0806206632300928</v>
      </c>
      <c r="M22" s="78">
        <v>0.45595758499983674</v>
      </c>
      <c r="N22" s="78">
        <v>0.4115009070290654</v>
      </c>
      <c r="O22" s="77">
        <v>0.5814010352595602</v>
      </c>
      <c r="P22" s="78">
        <v>1.0578169952733418</v>
      </c>
      <c r="Q22" s="78">
        <v>0.8397554399976315</v>
      </c>
      <c r="R22" s="78">
        <v>0.6563991730238712</v>
      </c>
      <c r="S22" s="77">
        <v>0.7576383034949572</v>
      </c>
      <c r="T22" s="83">
        <v>0.7780973585807942</v>
      </c>
      <c r="U22" s="78">
        <v>0.7659989603593544</v>
      </c>
      <c r="V22" s="78">
        <v>0.7324157464890817</v>
      </c>
      <c r="W22" s="77">
        <v>0.6715124471496097</v>
      </c>
      <c r="X22" s="78">
        <v>0.6620208813790072</v>
      </c>
      <c r="Y22" s="78">
        <v>0.6743536939153074</v>
      </c>
      <c r="Z22" s="78">
        <v>0.6728400826808638</v>
      </c>
      <c r="AA22" s="84">
        <v>0.6608031252764164</v>
      </c>
    </row>
    <row r="23" spans="2:27" ht="15">
      <c r="B23" s="63"/>
      <c r="C23" s="59"/>
      <c r="D23" s="59"/>
      <c r="E23" s="59" t="s">
        <v>16</v>
      </c>
      <c r="F23" s="60"/>
      <c r="G23" s="64" t="s">
        <v>52</v>
      </c>
      <c r="H23" s="77">
        <v>4.374030918133315</v>
      </c>
      <c r="I23" s="78">
        <v>2.7253083540860388</v>
      </c>
      <c r="J23" s="78">
        <v>1.506044670885089</v>
      </c>
      <c r="K23" s="77">
        <v>0.7622480430043481</v>
      </c>
      <c r="L23" s="78">
        <v>1.2025954163235042</v>
      </c>
      <c r="M23" s="78">
        <v>1.1130256473945508</v>
      </c>
      <c r="N23" s="78">
        <v>0.710312572961584</v>
      </c>
      <c r="O23" s="77">
        <v>1.0010907015933128</v>
      </c>
      <c r="P23" s="78">
        <v>0.6661229305826311</v>
      </c>
      <c r="Q23" s="78">
        <v>0.4567456667159604</v>
      </c>
      <c r="R23" s="78">
        <v>0.47970878547806706</v>
      </c>
      <c r="S23" s="77">
        <v>0.28172176061367793</v>
      </c>
      <c r="T23" s="83">
        <v>0.32767235484196533</v>
      </c>
      <c r="U23" s="78">
        <v>0.44600709182229537</v>
      </c>
      <c r="V23" s="78">
        <v>0.38689066557675744</v>
      </c>
      <c r="W23" s="77">
        <v>0.30771828963852954</v>
      </c>
      <c r="X23" s="78">
        <v>0.08136995232624145</v>
      </c>
      <c r="Y23" s="78">
        <v>0.05937724311580439</v>
      </c>
      <c r="Z23" s="78">
        <v>0.12316572002015391</v>
      </c>
      <c r="AA23" s="84">
        <v>0.15220572916121</v>
      </c>
    </row>
    <row r="24" spans="2:27" ht="15">
      <c r="B24" s="63"/>
      <c r="C24" s="59"/>
      <c r="D24" s="59"/>
      <c r="E24" s="59" t="s">
        <v>17</v>
      </c>
      <c r="F24" s="60"/>
      <c r="G24" s="64" t="s">
        <v>52</v>
      </c>
      <c r="H24" s="77">
        <v>5.720763770146192</v>
      </c>
      <c r="I24" s="78">
        <v>6.12214773019366</v>
      </c>
      <c r="J24" s="78">
        <v>3.5813722434190822</v>
      </c>
      <c r="K24" s="77">
        <v>3.718323852350707</v>
      </c>
      <c r="L24" s="78">
        <v>-2.4597281588637543</v>
      </c>
      <c r="M24" s="78">
        <v>3.262437103345661</v>
      </c>
      <c r="N24" s="78">
        <v>1.9888710421990652</v>
      </c>
      <c r="O24" s="77">
        <v>3.040052564984137</v>
      </c>
      <c r="P24" s="78">
        <v>0.5476026840597825</v>
      </c>
      <c r="Q24" s="78">
        <v>0.9832548941398898</v>
      </c>
      <c r="R24" s="78">
        <v>0.8663629871294773</v>
      </c>
      <c r="S24" s="77">
        <v>0.9497691486620568</v>
      </c>
      <c r="T24" s="83">
        <v>0.5998527201935389</v>
      </c>
      <c r="U24" s="78">
        <v>1.0458352291698105</v>
      </c>
      <c r="V24" s="78">
        <v>1.0230017728488576</v>
      </c>
      <c r="W24" s="77">
        <v>0.986697257521655</v>
      </c>
      <c r="X24" s="78">
        <v>0.8815524170090896</v>
      </c>
      <c r="Y24" s="78">
        <v>0.836601787384808</v>
      </c>
      <c r="Z24" s="78">
        <v>0.8409009228570881</v>
      </c>
      <c r="AA24" s="84">
        <v>0.9084170320034843</v>
      </c>
    </row>
    <row r="25" spans="2:27" ht="15">
      <c r="B25" s="63"/>
      <c r="C25" s="59"/>
      <c r="D25" s="59"/>
      <c r="E25" s="59" t="s">
        <v>45</v>
      </c>
      <c r="F25" s="60"/>
      <c r="G25" s="64" t="s">
        <v>52</v>
      </c>
      <c r="H25" s="77">
        <v>3.4192724624384994</v>
      </c>
      <c r="I25" s="78">
        <v>3.663043563178306</v>
      </c>
      <c r="J25" s="78">
        <v>2.8650988743263497</v>
      </c>
      <c r="K25" s="77">
        <v>2.6076160604053342</v>
      </c>
      <c r="L25" s="78">
        <v>0.2868069456512643</v>
      </c>
      <c r="M25" s="78">
        <v>1.2138215074220824</v>
      </c>
      <c r="N25" s="78">
        <v>0.8308643405459719</v>
      </c>
      <c r="O25" s="77">
        <v>1.2324893267373653</v>
      </c>
      <c r="P25" s="78">
        <v>0.8616903115300545</v>
      </c>
      <c r="Q25" s="78">
        <v>0.799523056520556</v>
      </c>
      <c r="R25" s="78">
        <v>0.6718458069117759</v>
      </c>
      <c r="S25" s="77">
        <v>0.7115537752389116</v>
      </c>
      <c r="T25" s="83">
        <v>0.6497730093604019</v>
      </c>
      <c r="U25" s="78">
        <v>0.7711481430430212</v>
      </c>
      <c r="V25" s="78">
        <v>0.7356378894223923</v>
      </c>
      <c r="W25" s="77">
        <v>0.6775468104270885</v>
      </c>
      <c r="X25" s="78">
        <v>0.6048044833859336</v>
      </c>
      <c r="Y25" s="78">
        <v>0.5977087960613403</v>
      </c>
      <c r="Z25" s="78">
        <v>0.6104916035256451</v>
      </c>
      <c r="AA25" s="84">
        <v>0.6257900985937397</v>
      </c>
    </row>
    <row r="26" spans="2:27" ht="15">
      <c r="B26" s="63"/>
      <c r="C26" s="59"/>
      <c r="D26" s="59" t="s">
        <v>18</v>
      </c>
      <c r="E26" s="59"/>
      <c r="F26" s="60"/>
      <c r="G26" s="64" t="s">
        <v>52</v>
      </c>
      <c r="H26" s="77">
        <v>4.553129867200312</v>
      </c>
      <c r="I26" s="78">
        <v>2.942844422179377</v>
      </c>
      <c r="J26" s="78">
        <v>6.336990893998433</v>
      </c>
      <c r="K26" s="77">
        <v>6.634401388591144</v>
      </c>
      <c r="L26" s="78">
        <v>3.942877498419705</v>
      </c>
      <c r="M26" s="78">
        <v>-2.7623255419428716</v>
      </c>
      <c r="N26" s="78">
        <v>-2.0281634860374</v>
      </c>
      <c r="O26" s="77">
        <v>1.2802648017671316</v>
      </c>
      <c r="P26" s="78">
        <v>1.5516504835182587</v>
      </c>
      <c r="Q26" s="78">
        <v>1.3180741764938375</v>
      </c>
      <c r="R26" s="78">
        <v>1.5789502177039765</v>
      </c>
      <c r="S26" s="77">
        <v>1.4846272125941766</v>
      </c>
      <c r="T26" s="83">
        <v>1.540573856936419</v>
      </c>
      <c r="U26" s="78">
        <v>1.5984989303690895</v>
      </c>
      <c r="V26" s="78">
        <v>1.619152214058289</v>
      </c>
      <c r="W26" s="77">
        <v>1.6304826209439796</v>
      </c>
      <c r="X26" s="78">
        <v>1.6114629609168105</v>
      </c>
      <c r="Y26" s="78">
        <v>1.6049987047150722</v>
      </c>
      <c r="Z26" s="78">
        <v>1.6354969630009606</v>
      </c>
      <c r="AA26" s="84">
        <v>1.6408043383687954</v>
      </c>
    </row>
    <row r="27" spans="2:27" ht="15">
      <c r="B27" s="63"/>
      <c r="C27" s="59"/>
      <c r="D27" s="59" t="s">
        <v>19</v>
      </c>
      <c r="E27" s="59"/>
      <c r="F27" s="60"/>
      <c r="G27" s="64" t="s">
        <v>52</v>
      </c>
      <c r="H27" s="77">
        <v>4.969046607095166</v>
      </c>
      <c r="I27" s="78">
        <v>2.560695758914619</v>
      </c>
      <c r="J27" s="78">
        <v>5.623871019744485</v>
      </c>
      <c r="K27" s="77">
        <v>6.040808690158443</v>
      </c>
      <c r="L27" s="78">
        <v>3.247818753808815</v>
      </c>
      <c r="M27" s="78">
        <v>-2.3302045763122834</v>
      </c>
      <c r="N27" s="78">
        <v>-2.3902271863514386</v>
      </c>
      <c r="O27" s="77">
        <v>1.3102300516631544</v>
      </c>
      <c r="P27" s="78">
        <v>1.5515441428195658</v>
      </c>
      <c r="Q27" s="78">
        <v>1.14107823606669</v>
      </c>
      <c r="R27" s="78">
        <v>1.3055748327913221</v>
      </c>
      <c r="S27" s="77">
        <v>1.2796456050385672</v>
      </c>
      <c r="T27" s="83">
        <v>1.3583955316772887</v>
      </c>
      <c r="U27" s="78">
        <v>1.4962787443324288</v>
      </c>
      <c r="V27" s="78">
        <v>1.5070441871720703</v>
      </c>
      <c r="W27" s="77">
        <v>1.492218456015948</v>
      </c>
      <c r="X27" s="78">
        <v>1.4670464499113365</v>
      </c>
      <c r="Y27" s="78">
        <v>1.4637634565981301</v>
      </c>
      <c r="Z27" s="78">
        <v>1.4642184859499991</v>
      </c>
      <c r="AA27" s="84">
        <v>1.462112293774993</v>
      </c>
    </row>
    <row r="28" spans="2:27" ht="15.75" thickBot="1">
      <c r="B28" s="65"/>
      <c r="C28" s="66"/>
      <c r="D28" s="66" t="s">
        <v>122</v>
      </c>
      <c r="E28" s="66"/>
      <c r="F28" s="67"/>
      <c r="G28" s="68" t="s">
        <v>52</v>
      </c>
      <c r="H28" s="86">
        <v>-0.4250974961019267</v>
      </c>
      <c r="I28" s="85">
        <v>7.764675979666748</v>
      </c>
      <c r="J28" s="85">
        <v>14.900401358483833</v>
      </c>
      <c r="K28" s="86">
        <v>13.186996078511484</v>
      </c>
      <c r="L28" s="85">
        <v>13.374642563431522</v>
      </c>
      <c r="M28" s="85">
        <v>-8.102331667681668</v>
      </c>
      <c r="N28" s="85">
        <v>2.727128497715853</v>
      </c>
      <c r="O28" s="86">
        <v>0.9063107353069313</v>
      </c>
      <c r="P28" s="85">
        <v>1.552982884178462</v>
      </c>
      <c r="Q28" s="85">
        <v>3.5357215090157723</v>
      </c>
      <c r="R28" s="85">
        <v>4.924950315702503</v>
      </c>
      <c r="S28" s="86">
        <v>3.906972281443416</v>
      </c>
      <c r="T28" s="87">
        <v>3.6390078017766143</v>
      </c>
      <c r="U28" s="85">
        <v>2.7500196193796143</v>
      </c>
      <c r="V28" s="85">
        <v>2.8666506026163887</v>
      </c>
      <c r="W28" s="86">
        <v>3.148701898984825</v>
      </c>
      <c r="X28" s="85">
        <v>3.171772249995385</v>
      </c>
      <c r="Y28" s="85">
        <v>3.1057235439699156</v>
      </c>
      <c r="Z28" s="85">
        <v>3.4264696346512977</v>
      </c>
      <c r="AA28" s="88">
        <v>3.4738471080119098</v>
      </c>
    </row>
    <row r="29" ht="15.75" thickBot="1"/>
    <row r="30" spans="2:27" ht="15" customHeight="1">
      <c r="B30" s="228" t="str">
        <f>"Medium-Term "&amp;Summary!$H$4&amp;" - GDP components [contribution to growth]"</f>
        <v>Medium-Term Forecast P1Q-2015 - GDP components [contribution to growth]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30"/>
    </row>
    <row r="31" spans="2:27" ht="15" customHeight="1"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</row>
    <row r="32" spans="2:27" ht="15">
      <c r="B32" s="223" t="s">
        <v>34</v>
      </c>
      <c r="C32" s="224"/>
      <c r="D32" s="224"/>
      <c r="E32" s="224"/>
      <c r="F32" s="225"/>
      <c r="G32" s="226" t="s">
        <v>12</v>
      </c>
      <c r="H32" s="42" t="s">
        <v>55</v>
      </c>
      <c r="I32" s="242">
        <v>2015</v>
      </c>
      <c r="J32" s="241">
        <v>2016</v>
      </c>
      <c r="K32" s="239">
        <v>2017</v>
      </c>
      <c r="L32" s="234">
        <v>2014</v>
      </c>
      <c r="M32" s="235"/>
      <c r="N32" s="235"/>
      <c r="O32" s="236"/>
      <c r="P32" s="234">
        <v>2015</v>
      </c>
      <c r="Q32" s="235"/>
      <c r="R32" s="235"/>
      <c r="S32" s="236"/>
      <c r="T32" s="234">
        <v>2016</v>
      </c>
      <c r="U32" s="235"/>
      <c r="V32" s="235"/>
      <c r="W32" s="236"/>
      <c r="X32" s="235">
        <v>2017</v>
      </c>
      <c r="Y32" s="235"/>
      <c r="Z32" s="235"/>
      <c r="AA32" s="237"/>
    </row>
    <row r="33" spans="2:27" ht="15">
      <c r="B33" s="216"/>
      <c r="C33" s="217"/>
      <c r="D33" s="217"/>
      <c r="E33" s="217"/>
      <c r="F33" s="218"/>
      <c r="G33" s="227"/>
      <c r="H33" s="43">
        <v>2014</v>
      </c>
      <c r="I33" s="243"/>
      <c r="J33" s="222"/>
      <c r="K33" s="240"/>
      <c r="L33" s="48" t="s">
        <v>0</v>
      </c>
      <c r="M33" s="48" t="s">
        <v>1</v>
      </c>
      <c r="N33" s="48" t="s">
        <v>2</v>
      </c>
      <c r="O33" s="49" t="s">
        <v>3</v>
      </c>
      <c r="P33" s="48" t="s">
        <v>0</v>
      </c>
      <c r="Q33" s="48" t="s">
        <v>1</v>
      </c>
      <c r="R33" s="48" t="s">
        <v>2</v>
      </c>
      <c r="S33" s="49" t="s">
        <v>3</v>
      </c>
      <c r="T33" s="50" t="s">
        <v>0</v>
      </c>
      <c r="U33" s="48" t="s">
        <v>1</v>
      </c>
      <c r="V33" s="48" t="s">
        <v>2</v>
      </c>
      <c r="W33" s="49" t="s">
        <v>3</v>
      </c>
      <c r="X33" s="48" t="s">
        <v>0</v>
      </c>
      <c r="Y33" s="48" t="s">
        <v>1</v>
      </c>
      <c r="Z33" s="48" t="s">
        <v>2</v>
      </c>
      <c r="AA33" s="51" t="s">
        <v>3</v>
      </c>
    </row>
    <row r="34" spans="2:27" ht="3.75" customHeight="1">
      <c r="B34" s="52"/>
      <c r="C34" s="53"/>
      <c r="D34" s="53"/>
      <c r="E34" s="53"/>
      <c r="F34" s="54"/>
      <c r="G34" s="41"/>
      <c r="H34" s="56"/>
      <c r="I34" s="57"/>
      <c r="J34" s="58"/>
      <c r="K34" s="56"/>
      <c r="L34" s="59"/>
      <c r="M34" s="59"/>
      <c r="N34" s="59"/>
      <c r="O34" s="60"/>
      <c r="P34" s="59"/>
      <c r="Q34" s="59"/>
      <c r="R34" s="59"/>
      <c r="S34" s="60"/>
      <c r="T34" s="61"/>
      <c r="U34" s="59"/>
      <c r="V34" s="59"/>
      <c r="W34" s="60"/>
      <c r="X34" s="59"/>
      <c r="Y34" s="59"/>
      <c r="Z34" s="59"/>
      <c r="AA34" s="62"/>
    </row>
    <row r="35" spans="2:27" ht="15">
      <c r="B35" s="63"/>
      <c r="C35" s="59" t="s">
        <v>14</v>
      </c>
      <c r="D35" s="59"/>
      <c r="E35" s="59"/>
      <c r="F35" s="60"/>
      <c r="G35" s="64" t="s">
        <v>52</v>
      </c>
      <c r="H35" s="77">
        <v>2.4097139843264728</v>
      </c>
      <c r="I35" s="78">
        <v>3.1581496212744327</v>
      </c>
      <c r="J35" s="78">
        <v>3.779433946717532</v>
      </c>
      <c r="K35" s="77">
        <v>3.491579697863159</v>
      </c>
      <c r="L35" s="78">
        <v>0.6255967857954943</v>
      </c>
      <c r="M35" s="78">
        <v>0.6223061858362513</v>
      </c>
      <c r="N35" s="78">
        <v>0.5682360800139321</v>
      </c>
      <c r="O35" s="77">
        <v>0.5977735009694527</v>
      </c>
      <c r="P35" s="78">
        <v>0.7933629521985353</v>
      </c>
      <c r="Q35" s="78">
        <v>0.9067034555148439</v>
      </c>
      <c r="R35" s="78">
        <v>1.0351548160608246</v>
      </c>
      <c r="S35" s="77">
        <v>0.9569961476719726</v>
      </c>
      <c r="T35" s="83">
        <v>0.8855976288325991</v>
      </c>
      <c r="U35" s="78">
        <v>0.9352962492455816</v>
      </c>
      <c r="V35" s="78">
        <v>0.914233236994221</v>
      </c>
      <c r="W35" s="77">
        <v>0.8863797692273181</v>
      </c>
      <c r="X35" s="78">
        <v>0.8252319673922557</v>
      </c>
      <c r="Y35" s="78">
        <v>0.8179525207050631</v>
      </c>
      <c r="Z35" s="78">
        <v>0.8624869304171909</v>
      </c>
      <c r="AA35" s="84">
        <v>0.8869939605169748</v>
      </c>
    </row>
    <row r="36" spans="2:27" ht="15">
      <c r="B36" s="63"/>
      <c r="C36" s="59"/>
      <c r="D36" s="59"/>
      <c r="E36" s="59" t="s">
        <v>15</v>
      </c>
      <c r="F36" s="60"/>
      <c r="G36" s="64" t="s">
        <v>53</v>
      </c>
      <c r="H36" s="77">
        <v>1.1930912925218269</v>
      </c>
      <c r="I36" s="78">
        <v>1.6110513839380594</v>
      </c>
      <c r="J36" s="78">
        <v>1.6254212644152741</v>
      </c>
      <c r="K36" s="77">
        <v>1.4706067207589688</v>
      </c>
      <c r="L36" s="78">
        <v>0.5798434928632215</v>
      </c>
      <c r="M36" s="78">
        <v>0.24576577056068216</v>
      </c>
      <c r="N36" s="78">
        <v>0.22143648491392476</v>
      </c>
      <c r="O36" s="77">
        <v>0.31237538806737597</v>
      </c>
      <c r="P36" s="78">
        <v>0.5682518525483216</v>
      </c>
      <c r="Q36" s="78">
        <v>0.45229430856959985</v>
      </c>
      <c r="R36" s="78">
        <v>0.35330362021419986</v>
      </c>
      <c r="S36" s="77">
        <v>0.4062663610464707</v>
      </c>
      <c r="T36" s="83">
        <v>0.41641315540231916</v>
      </c>
      <c r="U36" s="78">
        <v>0.4095016578778048</v>
      </c>
      <c r="V36" s="78">
        <v>0.39089139459492345</v>
      </c>
      <c r="W36" s="77">
        <v>0.3577415040161264</v>
      </c>
      <c r="X36" s="78">
        <v>0.3519338210586023</v>
      </c>
      <c r="Y36" s="78">
        <v>0.3579097032237939</v>
      </c>
      <c r="Z36" s="78">
        <v>0.3565977218499317</v>
      </c>
      <c r="AA36" s="84">
        <v>0.3495597705476088</v>
      </c>
    </row>
    <row r="37" spans="2:27" ht="15">
      <c r="B37" s="63"/>
      <c r="C37" s="59"/>
      <c r="D37" s="59"/>
      <c r="E37" s="59" t="s">
        <v>16</v>
      </c>
      <c r="F37" s="60"/>
      <c r="G37" s="64" t="s">
        <v>53</v>
      </c>
      <c r="H37" s="77">
        <v>0.7779646223963296</v>
      </c>
      <c r="I37" s="78">
        <v>0.4940204762620264</v>
      </c>
      <c r="J37" s="78">
        <v>0.27185734195176753</v>
      </c>
      <c r="K37" s="77">
        <v>0.13457988049162642</v>
      </c>
      <c r="L37" s="78">
        <v>0.21558907145720813</v>
      </c>
      <c r="M37" s="78">
        <v>0.20067605325411658</v>
      </c>
      <c r="N37" s="78">
        <v>0.1286923467789695</v>
      </c>
      <c r="O37" s="77">
        <v>0.1816309092758762</v>
      </c>
      <c r="P37" s="78">
        <v>0.12134123437234325</v>
      </c>
      <c r="Q37" s="78">
        <v>0.0830959518886511</v>
      </c>
      <c r="R37" s="78">
        <v>0.0868844768088607</v>
      </c>
      <c r="S37" s="77">
        <v>0.050744709223274474</v>
      </c>
      <c r="T37" s="83">
        <v>0.058626712037769375</v>
      </c>
      <c r="U37" s="78">
        <v>0.07935769883968456</v>
      </c>
      <c r="V37" s="78">
        <v>0.06850545714023205</v>
      </c>
      <c r="W37" s="77">
        <v>0.05420193673951476</v>
      </c>
      <c r="X37" s="78">
        <v>0.014250410347960195</v>
      </c>
      <c r="Y37" s="78">
        <v>0.010322083068930283</v>
      </c>
      <c r="Z37" s="78">
        <v>0.021249909888722284</v>
      </c>
      <c r="AA37" s="84">
        <v>0.02606772574869077</v>
      </c>
    </row>
    <row r="38" spans="2:27" ht="15">
      <c r="B38" s="63"/>
      <c r="C38" s="59"/>
      <c r="D38" s="59"/>
      <c r="E38" s="59" t="s">
        <v>17</v>
      </c>
      <c r="F38" s="60"/>
      <c r="G38" s="64" t="s">
        <v>53</v>
      </c>
      <c r="H38" s="77">
        <v>1.192710279843015</v>
      </c>
      <c r="I38" s="78">
        <v>1.3176616059984676</v>
      </c>
      <c r="J38" s="78">
        <v>0.7929613819693229</v>
      </c>
      <c r="K38" s="77">
        <v>0.8217129834434453</v>
      </c>
      <c r="L38" s="78">
        <v>-0.52849741848417</v>
      </c>
      <c r="M38" s="78">
        <v>0.6794748673356565</v>
      </c>
      <c r="N38" s="78">
        <v>0.4250949818355226</v>
      </c>
      <c r="O38" s="77">
        <v>0.6589499027853918</v>
      </c>
      <c r="P38" s="78">
        <v>0.12157788283026605</v>
      </c>
      <c r="Q38" s="78">
        <v>0.2177684247626985</v>
      </c>
      <c r="R38" s="78">
        <v>0.19202511298985972</v>
      </c>
      <c r="S38" s="77">
        <v>0.21015999418241438</v>
      </c>
      <c r="T38" s="83">
        <v>0.13272279901595815</v>
      </c>
      <c r="U38" s="78">
        <v>0.23074502190632232</v>
      </c>
      <c r="V38" s="78">
        <v>0.2259544067162106</v>
      </c>
      <c r="W38" s="77">
        <v>0.21817058422036595</v>
      </c>
      <c r="X38" s="78">
        <v>0.19511562300276533</v>
      </c>
      <c r="Y38" s="78">
        <v>0.1852700503182074</v>
      </c>
      <c r="Z38" s="78">
        <v>0.18625656472418448</v>
      </c>
      <c r="AA38" s="84">
        <v>0.2011680808094129</v>
      </c>
    </row>
    <row r="39" spans="2:27" ht="15">
      <c r="B39" s="63"/>
      <c r="C39" s="59"/>
      <c r="D39" s="59"/>
      <c r="E39" s="59" t="s">
        <v>45</v>
      </c>
      <c r="F39" s="60"/>
      <c r="G39" s="64" t="s">
        <v>53</v>
      </c>
      <c r="H39" s="77">
        <v>3.1637661947611764</v>
      </c>
      <c r="I39" s="78">
        <v>3.4227334661985354</v>
      </c>
      <c r="J39" s="78">
        <v>2.690239988336362</v>
      </c>
      <c r="K39" s="77">
        <v>2.4268995846940546</v>
      </c>
      <c r="L39" s="78">
        <v>0.26693514583626465</v>
      </c>
      <c r="M39" s="78">
        <v>1.1259166911504452</v>
      </c>
      <c r="N39" s="78">
        <v>0.7752238135284268</v>
      </c>
      <c r="O39" s="77">
        <v>1.152956200128634</v>
      </c>
      <c r="P39" s="78">
        <v>0.8111709697509357</v>
      </c>
      <c r="Q39" s="78">
        <v>0.7531586852209446</v>
      </c>
      <c r="R39" s="78">
        <v>0.6322132100129227</v>
      </c>
      <c r="S39" s="77">
        <v>0.6671710644521691</v>
      </c>
      <c r="T39" s="83">
        <v>0.6077626664560324</v>
      </c>
      <c r="U39" s="78">
        <v>0.7196043786238046</v>
      </c>
      <c r="V39" s="78">
        <v>0.6853512584513826</v>
      </c>
      <c r="W39" s="77">
        <v>0.6301140249759956</v>
      </c>
      <c r="X39" s="78">
        <v>0.5612998544093372</v>
      </c>
      <c r="Y39" s="78">
        <v>0.5535018366109338</v>
      </c>
      <c r="Z39" s="78">
        <v>0.5641041964628408</v>
      </c>
      <c r="AA39" s="84">
        <v>0.5767955771057147</v>
      </c>
    </row>
    <row r="40" spans="2:27" ht="15">
      <c r="B40" s="63"/>
      <c r="C40" s="59"/>
      <c r="D40" s="59" t="s">
        <v>18</v>
      </c>
      <c r="E40" s="59"/>
      <c r="F40" s="60"/>
      <c r="G40" s="64" t="s">
        <v>53</v>
      </c>
      <c r="H40" s="77">
        <v>4.239431066806536</v>
      </c>
      <c r="I40" s="78">
        <v>2.797439664785908</v>
      </c>
      <c r="J40" s="78">
        <v>6.0113100577433345</v>
      </c>
      <c r="K40" s="77">
        <v>6.448531984531275</v>
      </c>
      <c r="L40" s="78">
        <v>3.7648831148899458</v>
      </c>
      <c r="M40" s="78">
        <v>-2.724578585992314</v>
      </c>
      <c r="N40" s="78">
        <v>-1.9331597149067212</v>
      </c>
      <c r="O40" s="77">
        <v>1.188789604033277</v>
      </c>
      <c r="P40" s="78">
        <v>1.4505595191861242</v>
      </c>
      <c r="Q40" s="78">
        <v>1.241470929384552</v>
      </c>
      <c r="R40" s="78">
        <v>1.4932483665890917</v>
      </c>
      <c r="S40" s="77">
        <v>1.4116019076015962</v>
      </c>
      <c r="T40" s="83">
        <v>1.4724521284952585</v>
      </c>
      <c r="U40" s="78">
        <v>1.5377348354897793</v>
      </c>
      <c r="V40" s="78">
        <v>1.5678373648859563</v>
      </c>
      <c r="W40" s="77">
        <v>1.5898371796266253</v>
      </c>
      <c r="X40" s="78">
        <v>1.5828809514371065</v>
      </c>
      <c r="Y40" s="78">
        <v>1.5888250760398868</v>
      </c>
      <c r="Z40" s="78">
        <v>1.6316550247608606</v>
      </c>
      <c r="AA40" s="84">
        <v>1.6494955157901088</v>
      </c>
    </row>
    <row r="41" spans="2:27" ht="15">
      <c r="B41" s="63"/>
      <c r="C41" s="59"/>
      <c r="D41" s="59" t="s">
        <v>19</v>
      </c>
      <c r="E41" s="59"/>
      <c r="F41" s="60"/>
      <c r="G41" s="64" t="s">
        <v>53</v>
      </c>
      <c r="H41" s="77">
        <v>-4.269950041786276</v>
      </c>
      <c r="I41" s="78">
        <v>-2.255421963255358</v>
      </c>
      <c r="J41" s="78">
        <v>-4.924731867495858</v>
      </c>
      <c r="K41" s="77">
        <v>-5.3838518713621575</v>
      </c>
      <c r="L41" s="78">
        <v>-2.8883493395202664</v>
      </c>
      <c r="M41" s="78">
        <v>2.126299323262086</v>
      </c>
      <c r="N41" s="78">
        <v>2.1170715848188726</v>
      </c>
      <c r="O41" s="77">
        <v>-1.1263578411308135</v>
      </c>
      <c r="P41" s="78">
        <v>-1.3432532482301274</v>
      </c>
      <c r="Q41" s="78">
        <v>-0.9953224071968281</v>
      </c>
      <c r="R41" s="78">
        <v>-1.1414520955118852</v>
      </c>
      <c r="S41" s="77">
        <v>-1.121776824381773</v>
      </c>
      <c r="T41" s="83">
        <v>-1.194617166118712</v>
      </c>
      <c r="U41" s="78">
        <v>-1.3220429648680074</v>
      </c>
      <c r="V41" s="78">
        <v>-1.338955386343141</v>
      </c>
      <c r="W41" s="77">
        <v>-1.33357143537533</v>
      </c>
      <c r="X41" s="78">
        <v>-1.3189488384541388</v>
      </c>
      <c r="Y41" s="78">
        <v>-1.324374391945756</v>
      </c>
      <c r="Z41" s="78">
        <v>-1.3332722908064965</v>
      </c>
      <c r="AA41" s="84">
        <v>-1.3392971323788487</v>
      </c>
    </row>
    <row r="42" spans="2:27" ht="15">
      <c r="B42" s="63"/>
      <c r="C42" s="59"/>
      <c r="D42" s="59" t="s">
        <v>122</v>
      </c>
      <c r="E42" s="59"/>
      <c r="F42" s="60"/>
      <c r="G42" s="64" t="s">
        <v>53</v>
      </c>
      <c r="H42" s="99">
        <v>-0.030518974979727363</v>
      </c>
      <c r="I42" s="78">
        <v>0.5420177015305301</v>
      </c>
      <c r="J42" s="78">
        <v>1.086578190247457</v>
      </c>
      <c r="K42" s="77">
        <v>1.0646801131691273</v>
      </c>
      <c r="L42" s="78">
        <v>0.8765337753696792</v>
      </c>
      <c r="M42" s="78">
        <v>-0.5982792627302277</v>
      </c>
      <c r="N42" s="78">
        <v>0.18391186991215097</v>
      </c>
      <c r="O42" s="77">
        <v>0.0624317629024635</v>
      </c>
      <c r="P42" s="78">
        <v>0.10730627095599675</v>
      </c>
      <c r="Q42" s="78">
        <v>0.24614852218772404</v>
      </c>
      <c r="R42" s="78">
        <v>0.3517962710772066</v>
      </c>
      <c r="S42" s="77">
        <v>0.28982508321982325</v>
      </c>
      <c r="T42" s="83">
        <v>0.2778349623765466</v>
      </c>
      <c r="U42" s="78">
        <v>0.21569187062177186</v>
      </c>
      <c r="V42" s="78">
        <v>0.22888197854281545</v>
      </c>
      <c r="W42" s="77">
        <v>0.25626574425129506</v>
      </c>
      <c r="X42" s="78">
        <v>0.2639321129829679</v>
      </c>
      <c r="Y42" s="78">
        <v>0.26445068409413086</v>
      </c>
      <c r="Z42" s="78">
        <v>0.29838273395436404</v>
      </c>
      <c r="AA42" s="84">
        <v>0.31019838341126005</v>
      </c>
    </row>
    <row r="43" spans="2:27" ht="15.75" thickBot="1">
      <c r="B43" s="65"/>
      <c r="C43" s="66"/>
      <c r="D43" s="66" t="s">
        <v>48</v>
      </c>
      <c r="E43" s="66"/>
      <c r="F43" s="67"/>
      <c r="G43" s="68" t="s">
        <v>53</v>
      </c>
      <c r="H43" s="100">
        <v>-0.7235332354549502</v>
      </c>
      <c r="I43" s="85">
        <v>-0.8066015464546467</v>
      </c>
      <c r="J43" s="85">
        <v>0.0026157681336887832</v>
      </c>
      <c r="K43" s="86">
        <v>0</v>
      </c>
      <c r="L43" s="85">
        <v>-0.5178721354104332</v>
      </c>
      <c r="M43" s="85">
        <v>0.09466875741603442</v>
      </c>
      <c r="N43" s="85">
        <v>-0.3908996034266459</v>
      </c>
      <c r="O43" s="86">
        <v>-0.6176144620616398</v>
      </c>
      <c r="P43" s="85">
        <v>-0.1251142885083834</v>
      </c>
      <c r="Q43" s="85">
        <v>-0.09260375189382757</v>
      </c>
      <c r="R43" s="85">
        <v>0.0511453349706841</v>
      </c>
      <c r="S43" s="86">
        <v>0</v>
      </c>
      <c r="T43" s="87">
        <v>0</v>
      </c>
      <c r="U43" s="85">
        <v>0</v>
      </c>
      <c r="V43" s="85">
        <v>0</v>
      </c>
      <c r="W43" s="86">
        <v>0</v>
      </c>
      <c r="X43" s="85">
        <v>0</v>
      </c>
      <c r="Y43" s="85">
        <v>0</v>
      </c>
      <c r="Z43" s="85">
        <v>0</v>
      </c>
      <c r="AA43" s="88">
        <v>0</v>
      </c>
    </row>
    <row r="44" spans="2:27" ht="15">
      <c r="B44" s="34" t="s">
        <v>49</v>
      </c>
      <c r="C44" s="59"/>
      <c r="D44" s="59"/>
      <c r="E44" s="59"/>
      <c r="F44" s="59"/>
      <c r="G44" s="7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2:27" ht="15">
      <c r="B45" s="59"/>
      <c r="C45" s="59"/>
      <c r="D45" s="59"/>
      <c r="E45" s="59"/>
      <c r="F45" s="59"/>
      <c r="G45" s="70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5.75" thickBot="1">
      <c r="B46" s="72" t="s">
        <v>8</v>
      </c>
    </row>
    <row r="47" spans="2:11" ht="15">
      <c r="B47" s="213" t="s">
        <v>34</v>
      </c>
      <c r="C47" s="214"/>
      <c r="D47" s="214"/>
      <c r="E47" s="214"/>
      <c r="F47" s="215"/>
      <c r="G47" s="219" t="s">
        <v>12</v>
      </c>
      <c r="H47" s="44" t="s">
        <v>55</v>
      </c>
      <c r="I47" s="221">
        <v>2015</v>
      </c>
      <c r="J47" s="221">
        <v>2016</v>
      </c>
      <c r="K47" s="211">
        <v>2017</v>
      </c>
    </row>
    <row r="48" spans="2:11" ht="15" customHeight="1">
      <c r="B48" s="216"/>
      <c r="C48" s="217"/>
      <c r="D48" s="217"/>
      <c r="E48" s="217"/>
      <c r="F48" s="218"/>
      <c r="G48" s="220"/>
      <c r="H48" s="45">
        <v>2014</v>
      </c>
      <c r="I48" s="222"/>
      <c r="J48" s="222"/>
      <c r="K48" s="212"/>
    </row>
    <row r="49" spans="2:11" ht="3.75" customHeight="1">
      <c r="B49" s="52"/>
      <c r="C49" s="53"/>
      <c r="D49" s="53"/>
      <c r="E49" s="53"/>
      <c r="F49" s="173"/>
      <c r="G49" s="172"/>
      <c r="H49" s="73"/>
      <c r="I49" s="57"/>
      <c r="J49" s="57"/>
      <c r="K49" s="74"/>
    </row>
    <row r="50" spans="2:11" ht="15">
      <c r="B50" s="63"/>
      <c r="C50" s="59" t="s">
        <v>17</v>
      </c>
      <c r="D50" s="59"/>
      <c r="E50" s="59"/>
      <c r="F50" s="60"/>
      <c r="G50" s="64" t="s">
        <v>52</v>
      </c>
      <c r="H50" s="99">
        <v>5.720763770146192</v>
      </c>
      <c r="I50" s="78">
        <v>6.12214773019366</v>
      </c>
      <c r="J50" s="78">
        <v>3.5813722434190822</v>
      </c>
      <c r="K50" s="84">
        <v>3.718323852350707</v>
      </c>
    </row>
    <row r="51" spans="2:11" ht="15">
      <c r="B51" s="63"/>
      <c r="C51" s="59"/>
      <c r="D51" s="75" t="s">
        <v>50</v>
      </c>
      <c r="E51" s="59"/>
      <c r="F51" s="60"/>
      <c r="G51" s="64" t="s">
        <v>52</v>
      </c>
      <c r="H51" s="99">
        <v>3.7391722775459186</v>
      </c>
      <c r="I51" s="78">
        <v>6.675570844658978</v>
      </c>
      <c r="J51" s="78">
        <v>5.594449319305767</v>
      </c>
      <c r="K51" s="84">
        <v>4.835606505818689</v>
      </c>
    </row>
    <row r="52" spans="2:11" ht="15.75" thickBot="1">
      <c r="B52" s="65"/>
      <c r="C52" s="66"/>
      <c r="D52" s="76" t="s">
        <v>51</v>
      </c>
      <c r="E52" s="66"/>
      <c r="F52" s="67"/>
      <c r="G52" s="68" t="s">
        <v>52</v>
      </c>
      <c r="H52" s="100">
        <v>17.895555713829324</v>
      </c>
      <c r="I52" s="85">
        <v>3.130227172319877</v>
      </c>
      <c r="J52" s="85">
        <v>-7.675874056533118</v>
      </c>
      <c r="K52" s="88">
        <v>-3.42763820541812</v>
      </c>
    </row>
    <row r="53" spans="2:10" ht="15">
      <c r="B53" s="34" t="s">
        <v>49</v>
      </c>
      <c r="C53" s="59"/>
      <c r="D53" s="59"/>
      <c r="E53" s="59"/>
      <c r="F53" s="59"/>
      <c r="G53" s="70"/>
      <c r="H53" s="59"/>
      <c r="I53" s="59"/>
      <c r="J53" s="59"/>
    </row>
    <row r="60" spans="2:10" ht="15">
      <c r="B60" s="59"/>
      <c r="C60" s="59"/>
      <c r="D60" s="59"/>
      <c r="E60" s="59"/>
      <c r="F60" s="59"/>
      <c r="G60" s="70"/>
      <c r="H60" s="59"/>
      <c r="I60" s="59"/>
      <c r="J60" s="59"/>
    </row>
    <row r="61" spans="2:10" ht="15">
      <c r="B61" s="59"/>
      <c r="C61" s="59"/>
      <c r="D61" s="59"/>
      <c r="E61" s="59"/>
      <c r="F61" s="59"/>
      <c r="G61" s="70"/>
      <c r="H61" s="59"/>
      <c r="I61" s="59"/>
      <c r="J61" s="59"/>
    </row>
    <row r="62" spans="2:10" ht="15">
      <c r="B62" s="59"/>
      <c r="C62" s="59"/>
      <c r="D62" s="59"/>
      <c r="E62" s="59"/>
      <c r="F62" s="59"/>
      <c r="G62" s="70"/>
      <c r="H62" s="59"/>
      <c r="I62" s="59"/>
      <c r="J62" s="59"/>
    </row>
    <row r="63" spans="2:10" ht="15">
      <c r="B63" s="59"/>
      <c r="C63" s="59"/>
      <c r="D63" s="59"/>
      <c r="E63" s="59"/>
      <c r="F63" s="59"/>
      <c r="G63" s="70"/>
      <c r="H63" s="59"/>
      <c r="I63" s="59"/>
      <c r="J63" s="59"/>
    </row>
    <row r="64" spans="2:10" ht="15">
      <c r="B64" s="59"/>
      <c r="C64" s="59"/>
      <c r="D64" s="59"/>
      <c r="E64" s="59"/>
      <c r="F64" s="59"/>
      <c r="G64" s="70"/>
      <c r="H64" s="59"/>
      <c r="I64" s="59"/>
      <c r="J64" s="59"/>
    </row>
    <row r="65" spans="2:10" ht="15">
      <c r="B65" s="59"/>
      <c r="C65" s="59"/>
      <c r="D65" s="59"/>
      <c r="E65" s="59"/>
      <c r="F65" s="59"/>
      <c r="G65" s="70"/>
      <c r="H65" s="59"/>
      <c r="I65" s="59"/>
      <c r="J65" s="59"/>
    </row>
    <row r="66" spans="2:10" ht="15">
      <c r="B66" s="59"/>
      <c r="C66" s="59"/>
      <c r="D66" s="59"/>
      <c r="E66" s="59"/>
      <c r="F66" s="59"/>
      <c r="G66" s="70"/>
      <c r="H66" s="59"/>
      <c r="I66" s="59"/>
      <c r="J66" s="59"/>
    </row>
    <row r="67" spans="2:10" ht="15">
      <c r="B67" s="59"/>
      <c r="C67" s="59"/>
      <c r="D67" s="59"/>
      <c r="E67" s="59"/>
      <c r="F67" s="59"/>
      <c r="G67" s="70"/>
      <c r="H67" s="59"/>
      <c r="I67" s="59"/>
      <c r="J67" s="59"/>
    </row>
    <row r="68" spans="2:10" ht="15">
      <c r="B68" s="59"/>
      <c r="C68" s="59"/>
      <c r="D68" s="59"/>
      <c r="E68" s="59"/>
      <c r="F68" s="59"/>
      <c r="G68" s="70"/>
      <c r="H68" s="59"/>
      <c r="I68" s="59"/>
      <c r="J68" s="59"/>
    </row>
    <row r="69" spans="2:10" ht="15">
      <c r="B69" s="59"/>
      <c r="C69" s="59"/>
      <c r="D69" s="59"/>
      <c r="E69" s="59"/>
      <c r="F69" s="59"/>
      <c r="G69" s="70"/>
      <c r="H69" s="59"/>
      <c r="I69" s="59"/>
      <c r="J69" s="59"/>
    </row>
    <row r="70" spans="2:10" ht="15">
      <c r="B70" s="59"/>
      <c r="C70" s="59"/>
      <c r="D70" s="59"/>
      <c r="E70" s="59"/>
      <c r="F70" s="59"/>
      <c r="G70" s="70"/>
      <c r="H70" s="59"/>
      <c r="I70" s="59"/>
      <c r="J70" s="59"/>
    </row>
    <row r="71" spans="2:10" ht="15">
      <c r="B71" s="59"/>
      <c r="C71" s="59"/>
      <c r="D71" s="59"/>
      <c r="E71" s="59"/>
      <c r="F71" s="59"/>
      <c r="G71" s="70"/>
      <c r="H71" s="59"/>
      <c r="I71" s="59"/>
      <c r="J71" s="59"/>
    </row>
    <row r="72" spans="2:10" ht="15">
      <c r="B72" s="59"/>
      <c r="C72" s="59"/>
      <c r="D72" s="59"/>
      <c r="E72" s="59"/>
      <c r="F72" s="59"/>
      <c r="G72" s="70"/>
      <c r="H72" s="59"/>
      <c r="I72" s="59"/>
      <c r="J72" s="59"/>
    </row>
    <row r="73" spans="2:10" ht="15">
      <c r="B73" s="59"/>
      <c r="C73" s="59"/>
      <c r="D73" s="59"/>
      <c r="E73" s="59"/>
      <c r="F73" s="59"/>
      <c r="G73" s="59"/>
      <c r="H73" s="59"/>
      <c r="I73" s="59"/>
      <c r="J73" s="59"/>
    </row>
    <row r="74" spans="2:10" ht="15">
      <c r="B74" s="59"/>
      <c r="C74" s="59"/>
      <c r="D74" s="59"/>
      <c r="E74" s="59"/>
      <c r="F74" s="59"/>
      <c r="G74" s="59"/>
      <c r="H74" s="59"/>
      <c r="I74" s="59"/>
      <c r="J74" s="59"/>
    </row>
    <row r="75" spans="2:10" ht="15">
      <c r="B75" s="59"/>
      <c r="C75" s="59"/>
      <c r="D75" s="59"/>
      <c r="E75" s="59"/>
      <c r="F75" s="59"/>
      <c r="G75" s="59"/>
      <c r="H75" s="59"/>
      <c r="I75" s="59"/>
      <c r="J75" s="59"/>
    </row>
    <row r="76" spans="2:10" ht="15">
      <c r="B76" s="59"/>
      <c r="C76" s="59"/>
      <c r="D76" s="59"/>
      <c r="E76" s="59"/>
      <c r="F76" s="59"/>
      <c r="G76" s="59"/>
      <c r="H76" s="59"/>
      <c r="I76" s="59"/>
      <c r="J76" s="59"/>
    </row>
    <row r="77" spans="2:10" ht="15">
      <c r="B77" s="59"/>
      <c r="C77" s="59"/>
      <c r="D77" s="59"/>
      <c r="E77" s="59"/>
      <c r="F77" s="59"/>
      <c r="G77" s="59"/>
      <c r="H77" s="59"/>
      <c r="I77" s="59"/>
      <c r="J77" s="59"/>
    </row>
    <row r="78" spans="2:10" ht="15">
      <c r="B78" s="59"/>
      <c r="C78" s="59"/>
      <c r="D78" s="59"/>
      <c r="E78" s="59"/>
      <c r="F78" s="59"/>
      <c r="G78" s="59"/>
      <c r="H78" s="59"/>
      <c r="I78" s="59"/>
      <c r="J78" s="59"/>
    </row>
    <row r="79" spans="2:10" ht="15">
      <c r="B79" s="59"/>
      <c r="C79" s="59"/>
      <c r="D79" s="59"/>
      <c r="E79" s="59"/>
      <c r="F79" s="59"/>
      <c r="G79" s="59"/>
      <c r="H79" s="59"/>
      <c r="I79" s="59"/>
      <c r="J79" s="59"/>
    </row>
  </sheetData>
  <sheetProtection/>
  <mergeCells count="35">
    <mergeCell ref="P32:S32"/>
    <mergeCell ref="I32:I33"/>
    <mergeCell ref="J32:J33"/>
    <mergeCell ref="K32:K33"/>
    <mergeCell ref="T18:W18"/>
    <mergeCell ref="X18:AA18"/>
    <mergeCell ref="T32:W32"/>
    <mergeCell ref="K18:K19"/>
    <mergeCell ref="X32:AA32"/>
    <mergeCell ref="L32:O32"/>
    <mergeCell ref="B16:AA17"/>
    <mergeCell ref="B30:AA31"/>
    <mergeCell ref="B18:F19"/>
    <mergeCell ref="G18:G19"/>
    <mergeCell ref="L18:O18"/>
    <mergeCell ref="P18:S18"/>
    <mergeCell ref="I18:I19"/>
    <mergeCell ref="J18:J19"/>
    <mergeCell ref="B2:AA3"/>
    <mergeCell ref="L4:O4"/>
    <mergeCell ref="P4:S4"/>
    <mergeCell ref="T4:W4"/>
    <mergeCell ref="X4:AA4"/>
    <mergeCell ref="G4:G5"/>
    <mergeCell ref="B4:F5"/>
    <mergeCell ref="K4:K5"/>
    <mergeCell ref="J4:J5"/>
    <mergeCell ref="I4:I5"/>
    <mergeCell ref="K47:K48"/>
    <mergeCell ref="B47:F48"/>
    <mergeCell ref="G47:G48"/>
    <mergeCell ref="I47:I48"/>
    <mergeCell ref="J47:J48"/>
    <mergeCell ref="B32:F33"/>
    <mergeCell ref="G32:G3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J38" sqref="J38"/>
    </sheetView>
  </sheetViews>
  <sheetFormatPr defaultColWidth="9.140625" defaultRowHeight="15"/>
  <cols>
    <col min="1" max="5" width="3.140625" style="47" customWidth="1"/>
    <col min="6" max="6" width="39.28125" style="47" customWidth="1"/>
    <col min="7" max="7" width="20.421875" style="47" bestFit="1" customWidth="1"/>
    <col min="8" max="8" width="10.710937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54</v>
      </c>
    </row>
    <row r="2" spans="2:27" ht="18.75" customHeight="1">
      <c r="B2" s="228" t="str">
        <f>"Medium-Term  "&amp;Summary!$H$4&amp;" - price development [annual growth]"</f>
        <v>Medium-Term  Forecast P1Q-2015 - price development [annual growth]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8.7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2015</v>
      </c>
      <c r="J4" s="241">
        <v>2016</v>
      </c>
      <c r="K4" s="239">
        <v>2017</v>
      </c>
      <c r="L4" s="234">
        <v>2014</v>
      </c>
      <c r="M4" s="235"/>
      <c r="N4" s="235"/>
      <c r="O4" s="235"/>
      <c r="P4" s="234">
        <v>2015</v>
      </c>
      <c r="Q4" s="235"/>
      <c r="R4" s="235"/>
      <c r="S4" s="235"/>
      <c r="T4" s="234">
        <v>2016</v>
      </c>
      <c r="U4" s="235"/>
      <c r="V4" s="235"/>
      <c r="W4" s="236"/>
      <c r="X4" s="235">
        <v>2017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3">
        <v>2014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56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/>
      <c r="C7" s="105" t="s">
        <v>32</v>
      </c>
      <c r="D7" s="53"/>
      <c r="E7" s="53"/>
      <c r="F7" s="106"/>
      <c r="G7" s="64" t="s">
        <v>85</v>
      </c>
      <c r="H7" s="124">
        <v>-0.10168112798262996</v>
      </c>
      <c r="I7" s="123">
        <v>-0.26728500863205795</v>
      </c>
      <c r="J7" s="123">
        <v>1.6782680260191114</v>
      </c>
      <c r="K7" s="124">
        <v>2.387195326698091</v>
      </c>
      <c r="L7" s="123">
        <v>-0.10849517196484726</v>
      </c>
      <c r="M7" s="123">
        <v>-0.10560805870721879</v>
      </c>
      <c r="N7" s="123">
        <v>-0.1409061348363423</v>
      </c>
      <c r="O7" s="124">
        <v>-0.051603791520690834</v>
      </c>
      <c r="P7" s="123">
        <v>-0.538451284514764</v>
      </c>
      <c r="Q7" s="123">
        <v>-0.4292799262474176</v>
      </c>
      <c r="R7" s="123">
        <v>-0.296755320221024</v>
      </c>
      <c r="S7" s="124">
        <v>0.19599064467546157</v>
      </c>
      <c r="T7" s="125">
        <v>1.4936187772955236</v>
      </c>
      <c r="U7" s="123">
        <v>1.604248460352025</v>
      </c>
      <c r="V7" s="123">
        <v>1.7261924489659037</v>
      </c>
      <c r="W7" s="124">
        <v>1.8876846694917901</v>
      </c>
      <c r="X7" s="123">
        <v>2.494818551030974</v>
      </c>
      <c r="Y7" s="123">
        <v>2.4729665776463463</v>
      </c>
      <c r="Z7" s="123">
        <v>2.3432590715819117</v>
      </c>
      <c r="AA7" s="126">
        <v>2.2391990184166275</v>
      </c>
    </row>
    <row r="8" spans="2:27" ht="15">
      <c r="B8" s="63"/>
      <c r="C8" s="59"/>
      <c r="D8" s="59" t="s">
        <v>56</v>
      </c>
      <c r="E8" s="59"/>
      <c r="F8" s="60"/>
      <c r="G8" s="64" t="s">
        <v>85</v>
      </c>
      <c r="H8" s="124">
        <v>-2.2318253924839837</v>
      </c>
      <c r="I8" s="123">
        <v>-3.8334309674911253</v>
      </c>
      <c r="J8" s="123">
        <v>-1.2004106235640677</v>
      </c>
      <c r="K8" s="124">
        <v>1.1943593769571947</v>
      </c>
      <c r="L8" s="123">
        <v>-3.3204019180260786</v>
      </c>
      <c r="M8" s="123">
        <v>-1.8756555037927711</v>
      </c>
      <c r="N8" s="123">
        <v>-1.8347284407241489</v>
      </c>
      <c r="O8" s="124">
        <v>-1.8835658270833022</v>
      </c>
      <c r="P8" s="123">
        <v>-3.6021668680392622</v>
      </c>
      <c r="Q8" s="123">
        <v>-3.6858958881968107</v>
      </c>
      <c r="R8" s="123">
        <v>-4.216751242406701</v>
      </c>
      <c r="S8" s="124">
        <v>-3.827217112893905</v>
      </c>
      <c r="T8" s="125">
        <v>-1.3496142972832814</v>
      </c>
      <c r="U8" s="123">
        <v>-1.4295532120321468</v>
      </c>
      <c r="V8" s="123">
        <v>-1.0723537336454854</v>
      </c>
      <c r="W8" s="124">
        <v>-0.9492450070231087</v>
      </c>
      <c r="X8" s="123">
        <v>1.2657729958638129</v>
      </c>
      <c r="Y8" s="123">
        <v>1.223230538596738</v>
      </c>
      <c r="Z8" s="123">
        <v>1.1717258363880916</v>
      </c>
      <c r="AA8" s="126">
        <v>1.1169298629872628</v>
      </c>
    </row>
    <row r="9" spans="2:27" ht="15">
      <c r="B9" s="63"/>
      <c r="C9" s="59"/>
      <c r="D9" s="59" t="s">
        <v>57</v>
      </c>
      <c r="E9" s="59"/>
      <c r="F9" s="60"/>
      <c r="G9" s="64" t="s">
        <v>85</v>
      </c>
      <c r="H9" s="124">
        <v>-0.1690799760999795</v>
      </c>
      <c r="I9" s="123">
        <v>-0.12146923551526356</v>
      </c>
      <c r="J9" s="123">
        <v>2.4753064234730857</v>
      </c>
      <c r="K9" s="124">
        <v>3.1226685003224333</v>
      </c>
      <c r="L9" s="123">
        <v>1.0817430350035977</v>
      </c>
      <c r="M9" s="123">
        <v>-0.25018953752842776</v>
      </c>
      <c r="N9" s="123">
        <v>-1.0023540132128659</v>
      </c>
      <c r="O9" s="124">
        <v>-0.4993725831647282</v>
      </c>
      <c r="P9" s="123">
        <v>-1.1393621241676897</v>
      </c>
      <c r="Q9" s="123">
        <v>-0.5932601181848014</v>
      </c>
      <c r="R9" s="123">
        <v>0.0615588134932068</v>
      </c>
      <c r="S9" s="124">
        <v>1.2115354526375484</v>
      </c>
      <c r="T9" s="125">
        <v>2.418023126751507</v>
      </c>
      <c r="U9" s="123">
        <v>2.5925421747286634</v>
      </c>
      <c r="V9" s="123">
        <v>2.444600777938305</v>
      </c>
      <c r="W9" s="124">
        <v>2.4459461124052098</v>
      </c>
      <c r="X9" s="123">
        <v>3.110515196880968</v>
      </c>
      <c r="Y9" s="123">
        <v>3.316954716540053</v>
      </c>
      <c r="Z9" s="123">
        <v>3.072071814538816</v>
      </c>
      <c r="AA9" s="126">
        <v>2.9909928999264395</v>
      </c>
    </row>
    <row r="10" spans="2:27" ht="15">
      <c r="B10" s="63"/>
      <c r="C10" s="59"/>
      <c r="D10" s="59" t="s">
        <v>58</v>
      </c>
      <c r="E10" s="59"/>
      <c r="F10" s="60"/>
      <c r="G10" s="64" t="s">
        <v>85</v>
      </c>
      <c r="H10" s="124">
        <v>0.995953539214895</v>
      </c>
      <c r="I10" s="123">
        <v>0.6525132056108447</v>
      </c>
      <c r="J10" s="123">
        <v>2.971353278392016</v>
      </c>
      <c r="K10" s="124">
        <v>3.4444329953822574</v>
      </c>
      <c r="L10" s="123">
        <v>0.868762973783376</v>
      </c>
      <c r="M10" s="123">
        <v>0.9592510168060784</v>
      </c>
      <c r="N10" s="123">
        <v>1.2628134666018838</v>
      </c>
      <c r="O10" s="124">
        <v>0.8928571428571672</v>
      </c>
      <c r="P10" s="123">
        <v>0.4619273174214271</v>
      </c>
      <c r="Q10" s="123">
        <v>0.4989762050031885</v>
      </c>
      <c r="R10" s="123">
        <v>0.5699862491375143</v>
      </c>
      <c r="S10" s="124">
        <v>1.078060594381867</v>
      </c>
      <c r="T10" s="125">
        <v>2.652011853874143</v>
      </c>
      <c r="U10" s="123">
        <v>2.8664702785274727</v>
      </c>
      <c r="V10" s="123">
        <v>3.0049527093169957</v>
      </c>
      <c r="W10" s="124">
        <v>3.357805452418063</v>
      </c>
      <c r="X10" s="123">
        <v>3.6357895228964026</v>
      </c>
      <c r="Y10" s="123">
        <v>3.485060921190126</v>
      </c>
      <c r="Z10" s="123">
        <v>3.3901664157977933</v>
      </c>
      <c r="AA10" s="126">
        <v>3.2702244946384553</v>
      </c>
    </row>
    <row r="11" spans="2:27" ht="15">
      <c r="B11" s="63"/>
      <c r="C11" s="59"/>
      <c r="D11" s="59" t="s">
        <v>59</v>
      </c>
      <c r="E11" s="59"/>
      <c r="F11" s="60"/>
      <c r="G11" s="64" t="s">
        <v>85</v>
      </c>
      <c r="H11" s="124">
        <v>-0.024103194920016335</v>
      </c>
      <c r="I11" s="123">
        <v>0.53969651317216</v>
      </c>
      <c r="J11" s="123">
        <v>1.1549503825976757</v>
      </c>
      <c r="K11" s="124">
        <v>1.2565914850118958</v>
      </c>
      <c r="L11" s="123">
        <v>-0.3294618789310988</v>
      </c>
      <c r="M11" s="123">
        <v>-0.14270069359174897</v>
      </c>
      <c r="N11" s="123">
        <v>0.03661662394726761</v>
      </c>
      <c r="O11" s="124">
        <v>0.33894925730236025</v>
      </c>
      <c r="P11" s="123">
        <v>0.5477805522139647</v>
      </c>
      <c r="Q11" s="123">
        <v>0.4646711512950503</v>
      </c>
      <c r="R11" s="123">
        <v>0.5851562902327316</v>
      </c>
      <c r="S11" s="124">
        <v>0.5611980514850643</v>
      </c>
      <c r="T11" s="125">
        <v>0.9879369749642848</v>
      </c>
      <c r="U11" s="123">
        <v>1.0357809657571977</v>
      </c>
      <c r="V11" s="123">
        <v>1.2401364762478266</v>
      </c>
      <c r="W11" s="124">
        <v>1.3544247179583522</v>
      </c>
      <c r="X11" s="123">
        <v>1.3899449028827178</v>
      </c>
      <c r="Y11" s="123">
        <v>1.3266243521352408</v>
      </c>
      <c r="Z11" s="123">
        <v>1.219592813408795</v>
      </c>
      <c r="AA11" s="126">
        <v>1.0921034944708907</v>
      </c>
    </row>
    <row r="12" spans="2:27" ht="3.75" customHeight="1">
      <c r="B12" s="63"/>
      <c r="C12" s="59"/>
      <c r="E12" s="59"/>
      <c r="F12" s="60"/>
      <c r="G12" s="64"/>
      <c r="H12" s="124"/>
      <c r="I12" s="123"/>
      <c r="J12" s="123"/>
      <c r="K12" s="124"/>
      <c r="L12" s="123"/>
      <c r="M12" s="123"/>
      <c r="N12" s="123"/>
      <c r="O12" s="124"/>
      <c r="P12" s="123"/>
      <c r="Q12" s="123"/>
      <c r="R12" s="123"/>
      <c r="S12" s="124"/>
      <c r="T12" s="125"/>
      <c r="U12" s="123"/>
      <c r="V12" s="123"/>
      <c r="W12" s="124"/>
      <c r="X12" s="123"/>
      <c r="Y12" s="123"/>
      <c r="Z12" s="123"/>
      <c r="AA12" s="126"/>
    </row>
    <row r="13" spans="2:27" ht="15">
      <c r="B13" s="63"/>
      <c r="C13" s="59"/>
      <c r="D13" s="59" t="s">
        <v>60</v>
      </c>
      <c r="E13" s="59"/>
      <c r="F13" s="60"/>
      <c r="G13" s="64" t="s">
        <v>85</v>
      </c>
      <c r="H13" s="124">
        <v>0.31188785929623464</v>
      </c>
      <c r="I13" s="123">
        <v>0.39420719391162606</v>
      </c>
      <c r="J13" s="123">
        <v>2.2072731064901205</v>
      </c>
      <c r="K13" s="124">
        <v>2.6046704092194375</v>
      </c>
      <c r="L13" s="123">
        <v>0.5206883109650846</v>
      </c>
      <c r="M13" s="123">
        <v>0.23842528416966502</v>
      </c>
      <c r="N13" s="123">
        <v>0.18876304685765888</v>
      </c>
      <c r="O13" s="124">
        <v>0.30038382377482264</v>
      </c>
      <c r="P13" s="123">
        <v>0.02811773056761524</v>
      </c>
      <c r="Q13" s="123">
        <v>0.17276777708765678</v>
      </c>
      <c r="R13" s="123">
        <v>0.4345878895823887</v>
      </c>
      <c r="S13" s="124">
        <v>0.9422949095880995</v>
      </c>
      <c r="T13" s="125">
        <v>2.016428081631588</v>
      </c>
      <c r="U13" s="123">
        <v>2.1612232073998854</v>
      </c>
      <c r="V13" s="123">
        <v>2.2402000423947754</v>
      </c>
      <c r="W13" s="124">
        <v>2.4096236621819855</v>
      </c>
      <c r="X13" s="123">
        <v>2.7176542474834093</v>
      </c>
      <c r="Y13" s="123">
        <v>2.7007234013609605</v>
      </c>
      <c r="Z13" s="123">
        <v>2.5567769946513295</v>
      </c>
      <c r="AA13" s="126">
        <v>2.4452949233303656</v>
      </c>
    </row>
    <row r="14" spans="2:27" ht="15">
      <c r="B14" s="63"/>
      <c r="C14" s="59"/>
      <c r="D14" s="59" t="s">
        <v>61</v>
      </c>
      <c r="E14" s="59"/>
      <c r="F14" s="60"/>
      <c r="G14" s="64" t="s">
        <v>85</v>
      </c>
      <c r="H14" s="124">
        <v>0.4991189902549422</v>
      </c>
      <c r="I14" s="123">
        <v>0.6009811063490815</v>
      </c>
      <c r="J14" s="123">
        <v>2.098198108979659</v>
      </c>
      <c r="K14" s="124">
        <v>2.3924756150872923</v>
      </c>
      <c r="L14" s="123">
        <v>0.28526148969889675</v>
      </c>
      <c r="M14" s="123">
        <v>0.41972114417131934</v>
      </c>
      <c r="N14" s="123">
        <v>0.6648438624262241</v>
      </c>
      <c r="O14" s="124">
        <v>0.6262568227520546</v>
      </c>
      <c r="P14" s="123">
        <v>0.503167474135239</v>
      </c>
      <c r="Q14" s="123">
        <v>0.48609090407771305</v>
      </c>
      <c r="R14" s="123">
        <v>0.5824643684854323</v>
      </c>
      <c r="S14" s="124">
        <v>0.8312305278012673</v>
      </c>
      <c r="T14" s="125">
        <v>1.8528753398033189</v>
      </c>
      <c r="U14" s="123">
        <v>1.9854607159919055</v>
      </c>
      <c r="V14" s="123">
        <v>2.1568675465196208</v>
      </c>
      <c r="W14" s="124">
        <v>2.394761557517782</v>
      </c>
      <c r="X14" s="123">
        <v>2.555803313811225</v>
      </c>
      <c r="Y14" s="123">
        <v>2.447246868208964</v>
      </c>
      <c r="Z14" s="123">
        <v>2.346551832779056</v>
      </c>
      <c r="AA14" s="126">
        <v>2.222997573222102</v>
      </c>
    </row>
    <row r="15" spans="2:27" ht="3.75" customHeight="1">
      <c r="B15" s="63"/>
      <c r="C15" s="59"/>
      <c r="D15" s="59"/>
      <c r="E15" s="59"/>
      <c r="F15" s="60"/>
      <c r="G15" s="64"/>
      <c r="H15" s="124"/>
      <c r="I15" s="123"/>
      <c r="J15" s="123"/>
      <c r="K15" s="124"/>
      <c r="L15" s="123"/>
      <c r="M15" s="123"/>
      <c r="N15" s="123"/>
      <c r="O15" s="124"/>
      <c r="P15" s="123"/>
      <c r="Q15" s="123"/>
      <c r="R15" s="123"/>
      <c r="S15" s="124"/>
      <c r="T15" s="125"/>
      <c r="U15" s="123"/>
      <c r="V15" s="123"/>
      <c r="W15" s="124"/>
      <c r="X15" s="123"/>
      <c r="Y15" s="123"/>
      <c r="Z15" s="123"/>
      <c r="AA15" s="126"/>
    </row>
    <row r="16" spans="2:27" ht="15">
      <c r="B16" s="63"/>
      <c r="C16" s="105" t="s">
        <v>33</v>
      </c>
      <c r="D16" s="59"/>
      <c r="E16" s="59"/>
      <c r="F16" s="60"/>
      <c r="G16" s="64" t="s">
        <v>85</v>
      </c>
      <c r="H16" s="124">
        <v>-0.0691713743914022</v>
      </c>
      <c r="I16" s="123">
        <v>-0.16231483487759135</v>
      </c>
      <c r="J16" s="123">
        <v>1.7335238346652346</v>
      </c>
      <c r="K16" s="124">
        <v>2.450492676654605</v>
      </c>
      <c r="L16" s="123">
        <v>-0.0568278546299581</v>
      </c>
      <c r="M16" s="123">
        <v>-0.07819545369208925</v>
      </c>
      <c r="N16" s="123">
        <v>-0.12547117825471332</v>
      </c>
      <c r="O16" s="124">
        <v>-0.016058413897823698</v>
      </c>
      <c r="P16" s="123">
        <v>-0.4529104721357271</v>
      </c>
      <c r="Q16" s="123">
        <v>-0.322762001263996</v>
      </c>
      <c r="R16" s="123">
        <v>-0.15915664554887599</v>
      </c>
      <c r="S16" s="124">
        <v>0.2860311683440955</v>
      </c>
      <c r="T16" s="125">
        <v>1.5280285394149615</v>
      </c>
      <c r="U16" s="123">
        <v>1.6478980941800927</v>
      </c>
      <c r="V16" s="123">
        <v>1.786345245650864</v>
      </c>
      <c r="W16" s="124">
        <v>1.9702398552749827</v>
      </c>
      <c r="X16" s="123">
        <v>2.57419884793795</v>
      </c>
      <c r="Y16" s="123">
        <v>2.5333568689071484</v>
      </c>
      <c r="Z16" s="123">
        <v>2.403467570151932</v>
      </c>
      <c r="AA16" s="126">
        <v>2.2926837868235737</v>
      </c>
    </row>
    <row r="17" spans="2:27" ht="3.75" customHeight="1">
      <c r="B17" s="63"/>
      <c r="C17" s="59"/>
      <c r="D17" s="59"/>
      <c r="E17" s="59"/>
      <c r="F17" s="60"/>
      <c r="G17" s="64"/>
      <c r="H17" s="60"/>
      <c r="I17" s="59"/>
      <c r="J17" s="59"/>
      <c r="K17" s="60"/>
      <c r="L17" s="59"/>
      <c r="M17" s="59"/>
      <c r="N17" s="59"/>
      <c r="O17" s="60"/>
      <c r="P17" s="59"/>
      <c r="Q17" s="59"/>
      <c r="R17" s="59"/>
      <c r="S17" s="60"/>
      <c r="T17" s="61"/>
      <c r="U17" s="59"/>
      <c r="V17" s="59"/>
      <c r="W17" s="60"/>
      <c r="X17" s="59"/>
      <c r="Y17" s="59"/>
      <c r="Z17" s="59"/>
      <c r="AA17" s="62"/>
    </row>
    <row r="18" spans="2:27" ht="15">
      <c r="B18" s="63"/>
      <c r="C18" s="59" t="s">
        <v>13</v>
      </c>
      <c r="D18" s="59"/>
      <c r="E18" s="59"/>
      <c r="F18" s="60"/>
      <c r="G18" s="64" t="s">
        <v>86</v>
      </c>
      <c r="H18" s="77">
        <v>-0.20122798590583102</v>
      </c>
      <c r="I18" s="78">
        <v>-0.06252034011248497</v>
      </c>
      <c r="J18" s="78">
        <v>1.8284798694794233</v>
      </c>
      <c r="K18" s="77">
        <v>2.434303059665993</v>
      </c>
      <c r="L18" s="78">
        <v>-0.3433327827029302</v>
      </c>
      <c r="M18" s="78">
        <v>-0.4213625100039877</v>
      </c>
      <c r="N18" s="78">
        <v>-0.1364339652658373</v>
      </c>
      <c r="O18" s="77">
        <v>0.0926393847926903</v>
      </c>
      <c r="P18" s="78">
        <v>-0.15549263994010687</v>
      </c>
      <c r="Q18" s="78">
        <v>-0.16858061966989624</v>
      </c>
      <c r="R18" s="78">
        <v>-0.11089237714119804</v>
      </c>
      <c r="S18" s="77">
        <v>0.1781112112607417</v>
      </c>
      <c r="T18" s="83">
        <v>1.047578739177652</v>
      </c>
      <c r="U18" s="78">
        <v>1.665656641071294</v>
      </c>
      <c r="V18" s="78">
        <v>2.1622492053861038</v>
      </c>
      <c r="W18" s="77">
        <v>2.414667783601331</v>
      </c>
      <c r="X18" s="78">
        <v>2.4745778853705076</v>
      </c>
      <c r="Y18" s="78">
        <v>2.4855521611860922</v>
      </c>
      <c r="Z18" s="78">
        <v>2.4202658913399233</v>
      </c>
      <c r="AA18" s="84">
        <v>2.3615535170705755</v>
      </c>
    </row>
    <row r="19" spans="2:27" ht="15">
      <c r="B19" s="63"/>
      <c r="C19" s="59"/>
      <c r="D19" s="59" t="s">
        <v>62</v>
      </c>
      <c r="E19" s="59"/>
      <c r="F19" s="60"/>
      <c r="G19" s="64" t="s">
        <v>86</v>
      </c>
      <c r="H19" s="77">
        <v>-0.088072237793682</v>
      </c>
      <c r="I19" s="78">
        <v>0.05184175212579589</v>
      </c>
      <c r="J19" s="78">
        <v>1.8503725328269383</v>
      </c>
      <c r="K19" s="77">
        <v>2.309782136338896</v>
      </c>
      <c r="L19" s="78">
        <v>-0.21472757869184989</v>
      </c>
      <c r="M19" s="78">
        <v>-0.45674774465921075</v>
      </c>
      <c r="N19" s="78">
        <v>-0.19061162109198904</v>
      </c>
      <c r="O19" s="77">
        <v>0.5060157970723509</v>
      </c>
      <c r="P19" s="78">
        <v>-0.09464777296288673</v>
      </c>
      <c r="Q19" s="78">
        <v>0.051588254085160656</v>
      </c>
      <c r="R19" s="78">
        <v>0.13795957475414866</v>
      </c>
      <c r="S19" s="77">
        <v>0.10672258799482393</v>
      </c>
      <c r="T19" s="83">
        <v>1.2974761766424194</v>
      </c>
      <c r="U19" s="78">
        <v>1.6978457153498567</v>
      </c>
      <c r="V19" s="78">
        <v>2.091612631485276</v>
      </c>
      <c r="W19" s="77">
        <v>2.297879713957073</v>
      </c>
      <c r="X19" s="78">
        <v>2.445846034211854</v>
      </c>
      <c r="Y19" s="78">
        <v>2.3745510691817344</v>
      </c>
      <c r="Z19" s="78">
        <v>2.2619262596324177</v>
      </c>
      <c r="AA19" s="84">
        <v>2.164632145248518</v>
      </c>
    </row>
    <row r="20" spans="2:27" ht="15">
      <c r="B20" s="63"/>
      <c r="C20" s="59"/>
      <c r="D20" s="59" t="s">
        <v>63</v>
      </c>
      <c r="E20" s="59"/>
      <c r="F20" s="60"/>
      <c r="G20" s="64" t="s">
        <v>86</v>
      </c>
      <c r="H20" s="77">
        <v>0.4095912504918431</v>
      </c>
      <c r="I20" s="78">
        <v>1.3865698034488219</v>
      </c>
      <c r="J20" s="78">
        <v>2.2642117224236102</v>
      </c>
      <c r="K20" s="77">
        <v>2.451319772440911</v>
      </c>
      <c r="L20" s="78">
        <v>0.12610934796741446</v>
      </c>
      <c r="M20" s="78">
        <v>0.28386496458705324</v>
      </c>
      <c r="N20" s="78">
        <v>0.4869519567076992</v>
      </c>
      <c r="O20" s="77">
        <v>0.732224224534761</v>
      </c>
      <c r="P20" s="78">
        <v>1.15036540376407</v>
      </c>
      <c r="Q20" s="78">
        <v>1.3094267079160744</v>
      </c>
      <c r="R20" s="78">
        <v>1.4240933035815715</v>
      </c>
      <c r="S20" s="77">
        <v>1.6626255218678239</v>
      </c>
      <c r="T20" s="83">
        <v>1.8023218341716785</v>
      </c>
      <c r="U20" s="78">
        <v>2.1026158732727396</v>
      </c>
      <c r="V20" s="78">
        <v>2.4638517453652327</v>
      </c>
      <c r="W20" s="77">
        <v>2.6774196871211586</v>
      </c>
      <c r="X20" s="78">
        <v>2.6324357596922567</v>
      </c>
      <c r="Y20" s="78">
        <v>2.536055271383944</v>
      </c>
      <c r="Z20" s="78">
        <v>2.392857155361966</v>
      </c>
      <c r="AA20" s="84">
        <v>2.257956874856788</v>
      </c>
    </row>
    <row r="21" spans="2:27" ht="15">
      <c r="B21" s="63"/>
      <c r="C21" s="59"/>
      <c r="D21" s="59" t="s">
        <v>64</v>
      </c>
      <c r="E21" s="59"/>
      <c r="F21" s="60"/>
      <c r="G21" s="64" t="s">
        <v>86</v>
      </c>
      <c r="H21" s="77">
        <v>-0.08167373845418524</v>
      </c>
      <c r="I21" s="78">
        <v>-0.6462761089702269</v>
      </c>
      <c r="J21" s="78">
        <v>1.1056495585817459</v>
      </c>
      <c r="K21" s="77">
        <v>2.3445305802831484</v>
      </c>
      <c r="L21" s="78">
        <v>1.0515851611079512</v>
      </c>
      <c r="M21" s="78">
        <v>0.21440407906958114</v>
      </c>
      <c r="N21" s="78">
        <v>-1.4350666603966857</v>
      </c>
      <c r="O21" s="77">
        <v>-0.11048089672802064</v>
      </c>
      <c r="P21" s="78">
        <v>-0.4321232766225762</v>
      </c>
      <c r="Q21" s="78">
        <v>-0.5598765932315501</v>
      </c>
      <c r="R21" s="78">
        <v>-0.5202252740932494</v>
      </c>
      <c r="S21" s="77">
        <v>-1.0601843911872635</v>
      </c>
      <c r="T21" s="83">
        <v>-0.18564745351557121</v>
      </c>
      <c r="U21" s="78">
        <v>0.8972510144303953</v>
      </c>
      <c r="V21" s="78">
        <v>1.5762130454799888</v>
      </c>
      <c r="W21" s="77">
        <v>2.1040799350150223</v>
      </c>
      <c r="X21" s="78">
        <v>2.367744351473732</v>
      </c>
      <c r="Y21" s="78">
        <v>2.391293944670508</v>
      </c>
      <c r="Z21" s="78">
        <v>2.3471641112474515</v>
      </c>
      <c r="AA21" s="84">
        <v>2.2789203397160804</v>
      </c>
    </row>
    <row r="22" spans="2:27" ht="15">
      <c r="B22" s="63"/>
      <c r="C22" s="59"/>
      <c r="D22" s="59" t="s">
        <v>65</v>
      </c>
      <c r="E22" s="59"/>
      <c r="F22" s="60"/>
      <c r="G22" s="64" t="s">
        <v>86</v>
      </c>
      <c r="H22" s="77">
        <v>-3.322051999400159</v>
      </c>
      <c r="I22" s="78">
        <v>0.940271877072334</v>
      </c>
      <c r="J22" s="78">
        <v>2.387673437650534</v>
      </c>
      <c r="K22" s="77">
        <v>2.2398874532148625</v>
      </c>
      <c r="L22" s="78">
        <v>-4.15574952475481</v>
      </c>
      <c r="M22" s="78">
        <v>-3.8274458903900097</v>
      </c>
      <c r="N22" s="78">
        <v>-3.2483326361792564</v>
      </c>
      <c r="O22" s="77">
        <v>-2.1431413758997877</v>
      </c>
      <c r="P22" s="78">
        <v>-1.389765220097246</v>
      </c>
      <c r="Q22" s="78">
        <v>0.9418903270902064</v>
      </c>
      <c r="R22" s="78">
        <v>2.004958710563855</v>
      </c>
      <c r="S22" s="77">
        <v>2.1691112406307553</v>
      </c>
      <c r="T22" s="83">
        <v>3.5923817617938454</v>
      </c>
      <c r="U22" s="78">
        <v>1.9239248735273549</v>
      </c>
      <c r="V22" s="78">
        <v>1.971970968921255</v>
      </c>
      <c r="W22" s="77">
        <v>2.1187428083332236</v>
      </c>
      <c r="X22" s="78">
        <v>2.1754003932136925</v>
      </c>
      <c r="Y22" s="78">
        <v>2.24137610479886</v>
      </c>
      <c r="Z22" s="78">
        <v>2.25957165588801</v>
      </c>
      <c r="AA22" s="84">
        <v>2.2793671369393422</v>
      </c>
    </row>
    <row r="23" spans="2:27" ht="15">
      <c r="B23" s="63"/>
      <c r="C23" s="59"/>
      <c r="D23" s="59" t="s">
        <v>66</v>
      </c>
      <c r="E23" s="59"/>
      <c r="F23" s="60"/>
      <c r="G23" s="64" t="s">
        <v>86</v>
      </c>
      <c r="H23" s="77">
        <v>-3.363155350608878</v>
      </c>
      <c r="I23" s="78">
        <v>1.4770074589356597</v>
      </c>
      <c r="J23" s="78">
        <v>2.94155838777705</v>
      </c>
      <c r="K23" s="77">
        <v>2.602956732340161</v>
      </c>
      <c r="L23" s="78">
        <v>-4.205551489710146</v>
      </c>
      <c r="M23" s="78">
        <v>-3.702568478329056</v>
      </c>
      <c r="N23" s="78">
        <v>-3.570874000951065</v>
      </c>
      <c r="O23" s="77">
        <v>-2.0330664421202727</v>
      </c>
      <c r="P23" s="78">
        <v>-0.686876025779469</v>
      </c>
      <c r="Q23" s="78">
        <v>1.676828848272521</v>
      </c>
      <c r="R23" s="78">
        <v>2.6042051601450567</v>
      </c>
      <c r="S23" s="77">
        <v>2.2507947151889027</v>
      </c>
      <c r="T23" s="83">
        <v>4.111961227018384</v>
      </c>
      <c r="U23" s="78">
        <v>2.612200248314366</v>
      </c>
      <c r="V23" s="78">
        <v>2.4732588112860583</v>
      </c>
      <c r="W23" s="77">
        <v>2.6199373932841183</v>
      </c>
      <c r="X23" s="78">
        <v>2.6452395942634865</v>
      </c>
      <c r="Y23" s="78">
        <v>2.680063042642743</v>
      </c>
      <c r="Z23" s="78">
        <v>2.60905025649339</v>
      </c>
      <c r="AA23" s="84">
        <v>2.4845617795190833</v>
      </c>
    </row>
    <row r="24" spans="2:27" ht="18">
      <c r="B24" s="63"/>
      <c r="C24" s="59"/>
      <c r="D24" s="59" t="s">
        <v>149</v>
      </c>
      <c r="E24" s="59"/>
      <c r="F24" s="60"/>
      <c r="G24" s="64" t="s">
        <v>86</v>
      </c>
      <c r="H24" s="77">
        <v>0.04253382998777511</v>
      </c>
      <c r="I24" s="78">
        <v>-0.5289233446113712</v>
      </c>
      <c r="J24" s="78">
        <v>-0.5380576696148722</v>
      </c>
      <c r="K24" s="77">
        <v>-0.3538584955913677</v>
      </c>
      <c r="L24" s="78">
        <v>0.05198836230053416</v>
      </c>
      <c r="M24" s="78">
        <v>-0.12967886067954737</v>
      </c>
      <c r="N24" s="78">
        <v>0.3344854175853129</v>
      </c>
      <c r="O24" s="77">
        <v>-0.11235927244213428</v>
      </c>
      <c r="P24" s="78">
        <v>-0.7077505632591397</v>
      </c>
      <c r="Q24" s="78">
        <v>-0.7228180987814028</v>
      </c>
      <c r="R24" s="78">
        <v>-0.5840369297202841</v>
      </c>
      <c r="S24" s="77">
        <v>-0.0798854177961914</v>
      </c>
      <c r="T24" s="83">
        <v>-0.49905837821224</v>
      </c>
      <c r="U24" s="78">
        <v>-0.6707539387338386</v>
      </c>
      <c r="V24" s="78">
        <v>-0.4891889339520077</v>
      </c>
      <c r="W24" s="77">
        <v>-0.48839884108495824</v>
      </c>
      <c r="X24" s="78">
        <v>-0.45773111632550467</v>
      </c>
      <c r="Y24" s="78">
        <v>-0.42723672429154647</v>
      </c>
      <c r="Z24" s="78">
        <v>-0.34059237438781054</v>
      </c>
      <c r="AA24" s="84">
        <v>-0.20022005170025636</v>
      </c>
    </row>
    <row r="25" spans="2:27" ht="3.75" customHeight="1">
      <c r="B25" s="63"/>
      <c r="C25" s="59"/>
      <c r="D25" s="59"/>
      <c r="E25" s="59"/>
      <c r="F25" s="60"/>
      <c r="G25" s="64"/>
      <c r="H25" s="60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8.75" thickBot="1">
      <c r="B26" s="65"/>
      <c r="C26" s="66" t="s">
        <v>150</v>
      </c>
      <c r="D26" s="66"/>
      <c r="E26" s="66"/>
      <c r="F26" s="67"/>
      <c r="G26" s="68" t="s">
        <v>87</v>
      </c>
      <c r="H26" s="86">
        <v>2.348357218093767</v>
      </c>
      <c r="I26" s="85">
        <v>0.9295137721137507</v>
      </c>
      <c r="J26" s="85">
        <v>1.106730479448359</v>
      </c>
      <c r="K26" s="86">
        <v>1.5880999742810502</v>
      </c>
      <c r="L26" s="85">
        <v>1.002774564626364</v>
      </c>
      <c r="M26" s="85">
        <v>3.481884126911112</v>
      </c>
      <c r="N26" s="85">
        <v>2.3184750275565165</v>
      </c>
      <c r="O26" s="86">
        <v>2.594765119744906</v>
      </c>
      <c r="P26" s="85">
        <v>1.624318889728002</v>
      </c>
      <c r="Q26" s="85">
        <v>0.7011293867932267</v>
      </c>
      <c r="R26" s="85">
        <v>0.9689546565554394</v>
      </c>
      <c r="S26" s="86">
        <v>0.4457549752532799</v>
      </c>
      <c r="T26" s="87">
        <v>0.4617486878863133</v>
      </c>
      <c r="U26" s="85">
        <v>0.8726739627398672</v>
      </c>
      <c r="V26" s="85">
        <v>1.447697411954607</v>
      </c>
      <c r="W26" s="86">
        <v>1.6272273938157582</v>
      </c>
      <c r="X26" s="85">
        <v>1.7002749511213011</v>
      </c>
      <c r="Y26" s="85">
        <v>1.6589054436879138</v>
      </c>
      <c r="Z26" s="85">
        <v>1.5469910663065605</v>
      </c>
      <c r="AA26" s="88">
        <v>1.452880874083391</v>
      </c>
    </row>
    <row r="27" ht="3.75" customHeight="1"/>
    <row r="28" ht="15">
      <c r="B28" s="47" t="s">
        <v>49</v>
      </c>
    </row>
    <row r="29" spans="2:6" ht="15">
      <c r="B29" s="47" t="s">
        <v>161</v>
      </c>
      <c r="F29" s="70"/>
    </row>
    <row r="30" spans="2:6" ht="15">
      <c r="B30" s="47" t="s">
        <v>166</v>
      </c>
      <c r="F30" s="70"/>
    </row>
    <row r="32" ht="15.75" thickBot="1">
      <c r="F32" s="72" t="s">
        <v>8</v>
      </c>
    </row>
    <row r="33" spans="6:23" ht="15">
      <c r="F33" s="107"/>
      <c r="G33" s="108"/>
      <c r="H33" s="109">
        <v>41883</v>
      </c>
      <c r="I33" s="109">
        <v>41913</v>
      </c>
      <c r="J33" s="109">
        <v>41944</v>
      </c>
      <c r="K33" s="109">
        <v>41974</v>
      </c>
      <c r="L33" s="109">
        <v>42005</v>
      </c>
      <c r="M33" s="109">
        <v>42036</v>
      </c>
      <c r="N33" s="109">
        <v>42064</v>
      </c>
      <c r="O33" s="109">
        <v>42095</v>
      </c>
      <c r="P33" s="109">
        <v>42125</v>
      </c>
      <c r="Q33" s="109">
        <v>42156</v>
      </c>
      <c r="R33" s="109">
        <v>42186</v>
      </c>
      <c r="S33" s="109">
        <v>42217</v>
      </c>
      <c r="T33" s="109">
        <v>42248</v>
      </c>
      <c r="U33" s="109">
        <v>42278</v>
      </c>
      <c r="V33" s="109">
        <v>42309</v>
      </c>
      <c r="W33" s="110">
        <v>42339</v>
      </c>
    </row>
    <row r="34" spans="6:23" ht="15.75" thickBot="1">
      <c r="F34" s="111" t="s">
        <v>32</v>
      </c>
      <c r="G34" s="112" t="s">
        <v>67</v>
      </c>
      <c r="H34" s="85">
        <v>-0.08948909860070842</v>
      </c>
      <c r="I34" s="85">
        <v>-0.008134710811035006</v>
      </c>
      <c r="J34" s="85">
        <v>-0.016295934164432424</v>
      </c>
      <c r="K34" s="85">
        <v>-0.13058026605729367</v>
      </c>
      <c r="L34" s="85">
        <v>-0.512820512820511</v>
      </c>
      <c r="M34" s="85">
        <v>-0.594801597001549</v>
      </c>
      <c r="N34" s="85">
        <v>-0.5077492996014428</v>
      </c>
      <c r="O34" s="85">
        <v>-0.32168880853949133</v>
      </c>
      <c r="P34" s="85">
        <v>-0.4743234927501163</v>
      </c>
      <c r="Q34" s="85">
        <v>-0.491468122690776</v>
      </c>
      <c r="R34" s="85">
        <v>-0.3282568573985145</v>
      </c>
      <c r="S34" s="85">
        <v>-0.3165951977260164</v>
      </c>
      <c r="T34" s="85">
        <v>-0.24538322341886953</v>
      </c>
      <c r="U34" s="85">
        <v>-0.08189726720334534</v>
      </c>
      <c r="V34" s="85">
        <v>0.17809246838342574</v>
      </c>
      <c r="W34" s="88">
        <v>0.49307544765770217</v>
      </c>
    </row>
    <row r="35" spans="6:8" ht="15">
      <c r="F35" s="47" t="s">
        <v>49</v>
      </c>
      <c r="G35" s="113"/>
      <c r="H35" s="114"/>
    </row>
    <row r="36" spans="7:8" ht="15">
      <c r="G36" s="113"/>
      <c r="H36" s="114"/>
    </row>
    <row r="37" spans="7:8" ht="15">
      <c r="G37" s="113"/>
      <c r="H37" s="114"/>
    </row>
    <row r="38" spans="7:8" ht="15">
      <c r="G38" s="113"/>
      <c r="H38" s="114"/>
    </row>
    <row r="39" spans="7:8" ht="15">
      <c r="G39" s="113"/>
      <c r="H39" s="114"/>
    </row>
    <row r="40" spans="7:8" ht="15">
      <c r="G40" s="113"/>
      <c r="H40" s="114"/>
    </row>
    <row r="41" spans="7:8" ht="15">
      <c r="G41" s="113"/>
      <c r="H41" s="114"/>
    </row>
    <row r="42" spans="7:8" ht="15">
      <c r="G42" s="113"/>
      <c r="H42" s="114"/>
    </row>
    <row r="43" spans="7:8" ht="15">
      <c r="G43" s="113"/>
      <c r="H43" s="114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2"/>
  <sheetViews>
    <sheetView zoomScale="80" zoomScaleNormal="80" zoomScalePageLayoutView="0" workbookViewId="0" topLeftCell="A1">
      <selection activeCell="AC49" sqref="AC49"/>
    </sheetView>
  </sheetViews>
  <sheetFormatPr defaultColWidth="9.140625" defaultRowHeight="15"/>
  <cols>
    <col min="1" max="5" width="3.140625" style="47" customWidth="1"/>
    <col min="6" max="6" width="35.00390625" style="47" customWidth="1"/>
    <col min="7" max="7" width="22.140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68</v>
      </c>
    </row>
    <row r="2" spans="2:27" ht="18.75" customHeight="1">
      <c r="B2" s="228" t="str">
        <f>"Medium-Term  "&amp;Summary!$H$4&amp;" - labour market [level]"</f>
        <v>Medium-Term  Forecast P1Q-2015 - labour market [level]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8.7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2015</v>
      </c>
      <c r="J4" s="241">
        <v>2016</v>
      </c>
      <c r="K4" s="239">
        <v>2017</v>
      </c>
      <c r="L4" s="234">
        <v>2014</v>
      </c>
      <c r="M4" s="235"/>
      <c r="N4" s="235"/>
      <c r="O4" s="235"/>
      <c r="P4" s="234">
        <v>2015</v>
      </c>
      <c r="Q4" s="235"/>
      <c r="R4" s="235"/>
      <c r="S4" s="235"/>
      <c r="T4" s="234">
        <v>2016</v>
      </c>
      <c r="U4" s="235"/>
      <c r="V4" s="235"/>
      <c r="W4" s="236"/>
      <c r="X4" s="235">
        <v>2017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5">
        <v>2014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50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2"/>
      <c r="K6" s="103"/>
      <c r="L6" s="57"/>
      <c r="M6" s="57"/>
      <c r="N6" s="57"/>
      <c r="O6" s="56"/>
      <c r="P6" s="57"/>
      <c r="Q6" s="57"/>
      <c r="R6" s="57"/>
      <c r="S6" s="56"/>
      <c r="T6" s="104"/>
      <c r="U6" s="57"/>
      <c r="V6" s="57"/>
      <c r="W6" s="56"/>
      <c r="X6" s="57"/>
      <c r="Y6" s="57"/>
      <c r="Z6" s="57"/>
      <c r="AA6" s="74"/>
    </row>
    <row r="7" spans="2:27" ht="15">
      <c r="B7" s="52" t="s">
        <v>69</v>
      </c>
      <c r="C7" s="53"/>
      <c r="D7" s="53"/>
      <c r="E7" s="53"/>
      <c r="F7" s="106"/>
      <c r="G7" s="55"/>
      <c r="H7" s="115"/>
      <c r="I7" s="101"/>
      <c r="J7" s="101"/>
      <c r="K7" s="103"/>
      <c r="L7" s="57"/>
      <c r="M7" s="57"/>
      <c r="N7" s="57"/>
      <c r="O7" s="56"/>
      <c r="P7" s="57"/>
      <c r="Q7" s="57"/>
      <c r="R7" s="57"/>
      <c r="S7" s="56"/>
      <c r="T7" s="104"/>
      <c r="U7" s="57"/>
      <c r="V7" s="57"/>
      <c r="W7" s="56"/>
      <c r="X7" s="57"/>
      <c r="Y7" s="57"/>
      <c r="Z7" s="57"/>
      <c r="AA7" s="74"/>
    </row>
    <row r="8" spans="2:27" ht="15">
      <c r="B8" s="52"/>
      <c r="C8" s="105" t="s">
        <v>22</v>
      </c>
      <c r="D8" s="53"/>
      <c r="E8" s="53"/>
      <c r="F8" s="106"/>
      <c r="G8" s="64" t="s">
        <v>167</v>
      </c>
      <c r="H8" s="128">
        <v>2223.1490000000003</v>
      </c>
      <c r="I8" s="129">
        <v>2254.8510567780527</v>
      </c>
      <c r="J8" s="129">
        <v>2279.41829215756</v>
      </c>
      <c r="K8" s="130">
        <v>2297.237703318285</v>
      </c>
      <c r="L8" s="131">
        <v>2204.727</v>
      </c>
      <c r="M8" s="131">
        <v>2218.2270000000003</v>
      </c>
      <c r="N8" s="131">
        <v>2227.5820000000003</v>
      </c>
      <c r="O8" s="132">
        <v>2242.06</v>
      </c>
      <c r="P8" s="131">
        <v>2246.197685611299</v>
      </c>
      <c r="Q8" s="131">
        <v>2251.9815120020453</v>
      </c>
      <c r="R8" s="131">
        <v>2257.318720851884</v>
      </c>
      <c r="S8" s="132">
        <v>2263.906308646984</v>
      </c>
      <c r="T8" s="133">
        <v>2271.0531226506555</v>
      </c>
      <c r="U8" s="131">
        <v>2277.3326935847113</v>
      </c>
      <c r="V8" s="131">
        <v>2282.731218520832</v>
      </c>
      <c r="W8" s="132">
        <v>2286.5561338740395</v>
      </c>
      <c r="X8" s="131">
        <v>2290.8429131290554</v>
      </c>
      <c r="Y8" s="131">
        <v>2295.0947517851814</v>
      </c>
      <c r="Z8" s="131">
        <v>2299.3862794130205</v>
      </c>
      <c r="AA8" s="134">
        <v>2303.6268689458834</v>
      </c>
    </row>
    <row r="9" spans="2:27" ht="3.75" customHeight="1">
      <c r="B9" s="63"/>
      <c r="C9" s="59"/>
      <c r="D9" s="75"/>
      <c r="E9" s="59"/>
      <c r="F9" s="60"/>
      <c r="G9" s="64"/>
      <c r="H9" s="135"/>
      <c r="I9" s="131"/>
      <c r="J9" s="131"/>
      <c r="K9" s="132"/>
      <c r="L9" s="131"/>
      <c r="M9" s="131"/>
      <c r="N9" s="131"/>
      <c r="O9" s="132"/>
      <c r="P9" s="131"/>
      <c r="Q9" s="131"/>
      <c r="R9" s="131"/>
      <c r="S9" s="132"/>
      <c r="T9" s="133"/>
      <c r="U9" s="131"/>
      <c r="V9" s="131"/>
      <c r="W9" s="132"/>
      <c r="X9" s="131"/>
      <c r="Y9" s="131"/>
      <c r="Z9" s="131"/>
      <c r="AA9" s="134"/>
    </row>
    <row r="10" spans="2:27" ht="15">
      <c r="B10" s="63"/>
      <c r="C10" s="59"/>
      <c r="D10" s="75" t="s">
        <v>72</v>
      </c>
      <c r="E10" s="59"/>
      <c r="F10" s="60"/>
      <c r="G10" s="64" t="s">
        <v>167</v>
      </c>
      <c r="H10" s="135">
        <v>1895.524</v>
      </c>
      <c r="I10" s="131">
        <v>1929.5328838427245</v>
      </c>
      <c r="J10" s="131">
        <v>1951.1546885344019</v>
      </c>
      <c r="K10" s="132">
        <v>1966.4078905258152</v>
      </c>
      <c r="L10" s="136"/>
      <c r="M10" s="136"/>
      <c r="N10" s="136"/>
      <c r="O10" s="137"/>
      <c r="P10" s="136"/>
      <c r="Q10" s="136"/>
      <c r="R10" s="136"/>
      <c r="S10" s="137"/>
      <c r="T10" s="138"/>
      <c r="U10" s="136"/>
      <c r="V10" s="136"/>
      <c r="W10" s="137"/>
      <c r="X10" s="136"/>
      <c r="Y10" s="136"/>
      <c r="Z10" s="136"/>
      <c r="AA10" s="139"/>
    </row>
    <row r="11" spans="2:27" ht="15">
      <c r="B11" s="63"/>
      <c r="C11" s="59"/>
      <c r="D11" s="75" t="s">
        <v>73</v>
      </c>
      <c r="E11" s="59"/>
      <c r="F11" s="60"/>
      <c r="G11" s="64" t="s">
        <v>167</v>
      </c>
      <c r="H11" s="135">
        <v>327.6249999999976</v>
      </c>
      <c r="I11" s="131">
        <v>325.31817293534004</v>
      </c>
      <c r="J11" s="131">
        <v>328.26360362315654</v>
      </c>
      <c r="K11" s="132">
        <v>330.8298127924587</v>
      </c>
      <c r="L11" s="136"/>
      <c r="M11" s="136"/>
      <c r="N11" s="136"/>
      <c r="O11" s="137"/>
      <c r="P11" s="136"/>
      <c r="Q11" s="136"/>
      <c r="R11" s="136"/>
      <c r="S11" s="137"/>
      <c r="T11" s="138"/>
      <c r="U11" s="136"/>
      <c r="V11" s="136"/>
      <c r="W11" s="137"/>
      <c r="X11" s="136"/>
      <c r="Y11" s="136"/>
      <c r="Z11" s="136"/>
      <c r="AA11" s="139"/>
    </row>
    <row r="12" spans="2:27" ht="3.75" customHeight="1">
      <c r="B12" s="63"/>
      <c r="C12" s="59"/>
      <c r="D12" s="59"/>
      <c r="E12" s="59"/>
      <c r="F12" s="60"/>
      <c r="G12" s="64" t="s">
        <v>36</v>
      </c>
      <c r="H12" s="71"/>
      <c r="I12" s="59"/>
      <c r="J12" s="59"/>
      <c r="K12" s="60"/>
      <c r="L12" s="59"/>
      <c r="M12" s="59"/>
      <c r="N12" s="59"/>
      <c r="O12" s="60"/>
      <c r="P12" s="59"/>
      <c r="Q12" s="59"/>
      <c r="R12" s="59"/>
      <c r="S12" s="60"/>
      <c r="T12" s="61"/>
      <c r="U12" s="59"/>
      <c r="V12" s="59"/>
      <c r="W12" s="60"/>
      <c r="X12" s="59"/>
      <c r="Y12" s="59"/>
      <c r="Z12" s="59"/>
      <c r="AA12" s="62"/>
    </row>
    <row r="13" spans="2:27" ht="15">
      <c r="B13" s="63"/>
      <c r="C13" s="59" t="s">
        <v>74</v>
      </c>
      <c r="D13" s="59"/>
      <c r="E13" s="59"/>
      <c r="F13" s="60"/>
      <c r="G13" s="64" t="s">
        <v>114</v>
      </c>
      <c r="H13" s="99">
        <v>358.71500000000003</v>
      </c>
      <c r="I13" s="78">
        <v>328.59240471294976</v>
      </c>
      <c r="J13" s="78">
        <v>299.43703831875723</v>
      </c>
      <c r="K13" s="77">
        <v>277.3088168609519</v>
      </c>
      <c r="L13" s="123">
        <v>374.952319929651</v>
      </c>
      <c r="M13" s="123">
        <v>363.640683059049</v>
      </c>
      <c r="N13" s="123">
        <v>355.069345165745</v>
      </c>
      <c r="O13" s="124">
        <v>341.197651845555</v>
      </c>
      <c r="P13" s="123">
        <v>337.44988385498334</v>
      </c>
      <c r="Q13" s="123">
        <v>331.9470919770615</v>
      </c>
      <c r="R13" s="123">
        <v>326.98177225712607</v>
      </c>
      <c r="S13" s="124">
        <v>317.9908707626282</v>
      </c>
      <c r="T13" s="125">
        <v>309.78610697155773</v>
      </c>
      <c r="U13" s="123">
        <v>302.4722792616217</v>
      </c>
      <c r="V13" s="123">
        <v>295.3031836290734</v>
      </c>
      <c r="W13" s="124">
        <v>290.18658341277614</v>
      </c>
      <c r="X13" s="123">
        <v>284.866440745418</v>
      </c>
      <c r="Y13" s="123">
        <v>279.83922402700045</v>
      </c>
      <c r="Z13" s="123">
        <v>274.772551752676</v>
      </c>
      <c r="AA13" s="126">
        <v>269.75705091871305</v>
      </c>
    </row>
    <row r="14" spans="2:27" ht="15">
      <c r="B14" s="63"/>
      <c r="C14" s="59" t="s">
        <v>24</v>
      </c>
      <c r="D14" s="59"/>
      <c r="E14" s="59"/>
      <c r="F14" s="60"/>
      <c r="G14" s="64" t="s">
        <v>4</v>
      </c>
      <c r="H14" s="99">
        <v>13.180916961085304</v>
      </c>
      <c r="I14" s="78">
        <v>12.04043189128713</v>
      </c>
      <c r="J14" s="78">
        <v>10.99908698244434</v>
      </c>
      <c r="K14" s="77">
        <v>10.20338948525108</v>
      </c>
      <c r="L14" s="78">
        <v>13.821948515746687</v>
      </c>
      <c r="M14" s="78">
        <v>13.384996604861229</v>
      </c>
      <c r="N14" s="78">
        <v>13.03622407854962</v>
      </c>
      <c r="O14" s="77">
        <v>12.480498645183681</v>
      </c>
      <c r="P14" s="78">
        <v>12.351136824021246</v>
      </c>
      <c r="Q14" s="78">
        <v>12.157821232735527</v>
      </c>
      <c r="R14" s="78">
        <v>11.985743645790162</v>
      </c>
      <c r="S14" s="77">
        <v>11.667025862601577</v>
      </c>
      <c r="T14" s="83">
        <v>11.370653808319275</v>
      </c>
      <c r="U14" s="78">
        <v>11.106651758598218</v>
      </c>
      <c r="V14" s="78">
        <v>10.850852809016942</v>
      </c>
      <c r="W14" s="77">
        <v>10.668189553842922</v>
      </c>
      <c r="X14" s="78">
        <v>10.476805608794848</v>
      </c>
      <c r="Y14" s="78">
        <v>10.295014007385817</v>
      </c>
      <c r="Z14" s="78">
        <v>10.111660003053657</v>
      </c>
      <c r="AA14" s="84">
        <v>9.930078321769997</v>
      </c>
    </row>
    <row r="15" spans="2:27" ht="3.75" customHeight="1">
      <c r="B15" s="63"/>
      <c r="C15" s="59"/>
      <c r="D15" s="59"/>
      <c r="E15" s="59"/>
      <c r="F15" s="60"/>
      <c r="G15" s="64"/>
      <c r="H15" s="71"/>
      <c r="I15" s="59"/>
      <c r="J15" s="59"/>
      <c r="K15" s="60"/>
      <c r="L15" s="59"/>
      <c r="M15" s="59"/>
      <c r="N15" s="59"/>
      <c r="O15" s="60"/>
      <c r="P15" s="59"/>
      <c r="Q15" s="59"/>
      <c r="R15" s="59"/>
      <c r="S15" s="60"/>
      <c r="T15" s="61"/>
      <c r="U15" s="59"/>
      <c r="V15" s="59"/>
      <c r="W15" s="60"/>
      <c r="X15" s="59"/>
      <c r="Y15" s="59"/>
      <c r="Z15" s="59"/>
      <c r="AA15" s="62"/>
    </row>
    <row r="16" spans="2:27" ht="15">
      <c r="B16" s="52" t="s">
        <v>70</v>
      </c>
      <c r="C16" s="59"/>
      <c r="D16" s="59"/>
      <c r="E16" s="59"/>
      <c r="F16" s="60"/>
      <c r="G16" s="64"/>
      <c r="H16" s="71"/>
      <c r="I16" s="59"/>
      <c r="J16" s="59"/>
      <c r="K16" s="60"/>
      <c r="L16" s="59"/>
      <c r="M16" s="59"/>
      <c r="N16" s="59"/>
      <c r="O16" s="60"/>
      <c r="P16" s="59"/>
      <c r="Q16" s="59"/>
      <c r="R16" s="59"/>
      <c r="S16" s="60"/>
      <c r="T16" s="61"/>
      <c r="U16" s="59"/>
      <c r="V16" s="59"/>
      <c r="W16" s="60"/>
      <c r="X16" s="59"/>
      <c r="Y16" s="59"/>
      <c r="Z16" s="59"/>
      <c r="AA16" s="62"/>
    </row>
    <row r="17" spans="2:27" ht="15">
      <c r="B17" s="63"/>
      <c r="C17" s="59" t="s">
        <v>75</v>
      </c>
      <c r="D17" s="59"/>
      <c r="E17" s="59"/>
      <c r="F17" s="60"/>
      <c r="G17" s="64" t="s">
        <v>9</v>
      </c>
      <c r="H17" s="140">
        <v>15279.764856577918</v>
      </c>
      <c r="I17" s="91">
        <v>15685.165530681952</v>
      </c>
      <c r="J17" s="91">
        <v>16280.746023961105</v>
      </c>
      <c r="K17" s="92">
        <v>16984.01046853292</v>
      </c>
      <c r="L17" s="91">
        <v>3791.033430836091</v>
      </c>
      <c r="M17" s="91">
        <v>3826.7752292951927</v>
      </c>
      <c r="N17" s="91">
        <v>3817.8253962216254</v>
      </c>
      <c r="O17" s="92">
        <v>3843.500005298154</v>
      </c>
      <c r="P17" s="91">
        <v>3880.05169034854</v>
      </c>
      <c r="Q17" s="91">
        <v>3905.7965487306947</v>
      </c>
      <c r="R17" s="91">
        <v>3932.3989639725582</v>
      </c>
      <c r="S17" s="92">
        <v>3966.5062204663855</v>
      </c>
      <c r="T17" s="93">
        <v>4003.289965937888</v>
      </c>
      <c r="U17" s="91">
        <v>4046.7153341585326</v>
      </c>
      <c r="V17" s="91">
        <v>4092.596705080462</v>
      </c>
      <c r="W17" s="92">
        <v>4137.633265677713</v>
      </c>
      <c r="X17" s="91">
        <v>4181.84963246718</v>
      </c>
      <c r="Y17" s="91">
        <v>4224.409506952389</v>
      </c>
      <c r="Z17" s="91">
        <v>4267.545553173122</v>
      </c>
      <c r="AA17" s="94">
        <v>4309.809440435273</v>
      </c>
    </row>
    <row r="18" spans="2:27" ht="18">
      <c r="B18" s="63"/>
      <c r="C18" s="59" t="s">
        <v>151</v>
      </c>
      <c r="D18" s="59"/>
      <c r="E18" s="59"/>
      <c r="F18" s="60"/>
      <c r="G18" s="64" t="s">
        <v>9</v>
      </c>
      <c r="H18" s="127">
        <v>858</v>
      </c>
      <c r="I18" s="80">
        <v>880.0141577896674</v>
      </c>
      <c r="J18" s="80">
        <v>913.7684830291539</v>
      </c>
      <c r="K18" s="79">
        <v>953.2473618776406</v>
      </c>
      <c r="L18" s="80">
        <v>852.252504343946</v>
      </c>
      <c r="M18" s="80">
        <v>861.666577350933</v>
      </c>
      <c r="N18" s="80">
        <v>859.195970181757</v>
      </c>
      <c r="O18" s="79">
        <v>858.884948123364</v>
      </c>
      <c r="P18" s="80">
        <v>869.871356535018</v>
      </c>
      <c r="Q18" s="80">
        <v>876.8028909188221</v>
      </c>
      <c r="R18" s="80">
        <v>882.8624835434573</v>
      </c>
      <c r="S18" s="79">
        <v>890.5199001613722</v>
      </c>
      <c r="T18" s="81">
        <v>898.778215042067</v>
      </c>
      <c r="U18" s="80">
        <v>908.5276399573182</v>
      </c>
      <c r="V18" s="80">
        <v>918.8284617843075</v>
      </c>
      <c r="W18" s="79">
        <v>928.939615332923</v>
      </c>
      <c r="X18" s="80">
        <v>938.8666272548207</v>
      </c>
      <c r="Y18" s="80">
        <v>948.4217402612982</v>
      </c>
      <c r="Z18" s="80">
        <v>958.1062095243586</v>
      </c>
      <c r="AA18" s="82">
        <v>967.5948704700851</v>
      </c>
    </row>
    <row r="19" spans="2:27" ht="15">
      <c r="B19" s="63"/>
      <c r="C19" s="59"/>
      <c r="D19" s="75" t="s">
        <v>76</v>
      </c>
      <c r="E19" s="59"/>
      <c r="F19" s="60"/>
      <c r="G19" s="64" t="s">
        <v>9</v>
      </c>
      <c r="H19" s="127">
        <v>853.4656418330393</v>
      </c>
      <c r="I19" s="80">
        <v>872.86834726624</v>
      </c>
      <c r="J19" s="80">
        <v>907.2852633960689</v>
      </c>
      <c r="K19" s="79">
        <v>949.2091085749454</v>
      </c>
      <c r="L19" s="116"/>
      <c r="M19" s="116"/>
      <c r="N19" s="116"/>
      <c r="O19" s="117"/>
      <c r="P19" s="116"/>
      <c r="Q19" s="116"/>
      <c r="R19" s="116"/>
      <c r="S19" s="117"/>
      <c r="T19" s="118"/>
      <c r="U19" s="116"/>
      <c r="V19" s="116"/>
      <c r="W19" s="117"/>
      <c r="X19" s="116"/>
      <c r="Y19" s="116"/>
      <c r="Z19" s="116"/>
      <c r="AA19" s="119"/>
    </row>
    <row r="20" spans="2:27" ht="18">
      <c r="B20" s="63"/>
      <c r="C20" s="59"/>
      <c r="D20" s="75" t="s">
        <v>152</v>
      </c>
      <c r="E20" s="59"/>
      <c r="F20" s="60"/>
      <c r="G20" s="64" t="s">
        <v>9</v>
      </c>
      <c r="H20" s="127">
        <v>876.608343735816</v>
      </c>
      <c r="I20" s="80">
        <v>910.3812248330499</v>
      </c>
      <c r="J20" s="80">
        <v>941.9095226682774</v>
      </c>
      <c r="K20" s="79">
        <v>973.1489279701973</v>
      </c>
      <c r="L20" s="116"/>
      <c r="M20" s="116"/>
      <c r="N20" s="116"/>
      <c r="O20" s="117"/>
      <c r="P20" s="116"/>
      <c r="Q20" s="116"/>
      <c r="R20" s="116"/>
      <c r="S20" s="117"/>
      <c r="T20" s="118"/>
      <c r="U20" s="116"/>
      <c r="V20" s="116"/>
      <c r="W20" s="117"/>
      <c r="X20" s="116"/>
      <c r="Y20" s="116"/>
      <c r="Z20" s="116"/>
      <c r="AA20" s="119"/>
    </row>
    <row r="21" spans="2:27" ht="15">
      <c r="B21" s="63"/>
      <c r="C21" s="59" t="s">
        <v>77</v>
      </c>
      <c r="D21" s="59"/>
      <c r="E21" s="59"/>
      <c r="F21" s="60"/>
      <c r="G21" s="64" t="s">
        <v>9</v>
      </c>
      <c r="H21" s="127">
        <v>783.3787566118885</v>
      </c>
      <c r="I21" s="80">
        <v>804.7823380857889</v>
      </c>
      <c r="J21" s="80">
        <v>821.4103170286788</v>
      </c>
      <c r="K21" s="79">
        <v>836.4039021885131</v>
      </c>
      <c r="L21" s="116"/>
      <c r="M21" s="116"/>
      <c r="N21" s="116"/>
      <c r="O21" s="117"/>
      <c r="P21" s="116"/>
      <c r="Q21" s="116"/>
      <c r="R21" s="116"/>
      <c r="S21" s="117"/>
      <c r="T21" s="118"/>
      <c r="U21" s="116"/>
      <c r="V21" s="116"/>
      <c r="W21" s="117"/>
      <c r="X21" s="116"/>
      <c r="Y21" s="116"/>
      <c r="Z21" s="116"/>
      <c r="AA21" s="119"/>
    </row>
    <row r="22" spans="2:27" ht="18">
      <c r="B22" s="63"/>
      <c r="C22" s="59" t="s">
        <v>153</v>
      </c>
      <c r="D22" s="59"/>
      <c r="E22" s="59"/>
      <c r="F22" s="60"/>
      <c r="G22" s="64" t="s">
        <v>79</v>
      </c>
      <c r="H22" s="140">
        <v>32764.417049869302</v>
      </c>
      <c r="I22" s="91">
        <v>33323.96730795827</v>
      </c>
      <c r="J22" s="91">
        <v>34210.68957223909</v>
      </c>
      <c r="K22" s="92">
        <v>35130.5490922146</v>
      </c>
      <c r="L22" s="91">
        <v>8185.561855660544</v>
      </c>
      <c r="M22" s="91">
        <v>8186.374248585694</v>
      </c>
      <c r="N22" s="91">
        <v>8198.317154359434</v>
      </c>
      <c r="O22" s="92">
        <v>8194.067800591956</v>
      </c>
      <c r="P22" s="91">
        <v>8243.862583207941</v>
      </c>
      <c r="Q22" s="91">
        <v>8297.245054099127</v>
      </c>
      <c r="R22" s="91">
        <v>8363.313286348442</v>
      </c>
      <c r="S22" s="92">
        <v>8418.781139787194</v>
      </c>
      <c r="T22" s="93">
        <v>8466.60984351765</v>
      </c>
      <c r="U22" s="91">
        <v>8522.233343412827</v>
      </c>
      <c r="V22" s="91">
        <v>8579.807593191228</v>
      </c>
      <c r="W22" s="92">
        <v>8641.377889215259</v>
      </c>
      <c r="X22" s="91">
        <v>8696.38553207044</v>
      </c>
      <c r="Y22" s="91">
        <v>8751.275339027443</v>
      </c>
      <c r="Z22" s="91">
        <v>8810.279871637713</v>
      </c>
      <c r="AA22" s="94">
        <v>8872.064424052529</v>
      </c>
    </row>
    <row r="23" spans="2:27" ht="15">
      <c r="B23" s="63"/>
      <c r="C23" s="59" t="s">
        <v>78</v>
      </c>
      <c r="D23" s="59"/>
      <c r="E23" s="59"/>
      <c r="F23" s="60"/>
      <c r="G23" s="64" t="s">
        <v>80</v>
      </c>
      <c r="H23" s="99">
        <v>38.50545911371841</v>
      </c>
      <c r="I23" s="78">
        <v>39.031325814115945</v>
      </c>
      <c r="J23" s="78">
        <v>38.76734519057321</v>
      </c>
      <c r="K23" s="77">
        <v>38.44730916950656</v>
      </c>
      <c r="L23" s="78">
        <v>38.05604166652159</v>
      </c>
      <c r="M23" s="78">
        <v>38.60009220469831</v>
      </c>
      <c r="N23" s="78">
        <v>38.571674945124386</v>
      </c>
      <c r="O23" s="77">
        <v>38.79402763852934</v>
      </c>
      <c r="P23" s="78">
        <v>39.067048279891566</v>
      </c>
      <c r="Q23" s="78">
        <v>39.10263651156013</v>
      </c>
      <c r="R23" s="78">
        <v>39.013357110495676</v>
      </c>
      <c r="S23" s="77">
        <v>38.942261354516425</v>
      </c>
      <c r="T23" s="83">
        <v>38.8729343789381</v>
      </c>
      <c r="U23" s="78">
        <v>38.813115585764386</v>
      </c>
      <c r="V23" s="78">
        <v>38.74048660785853</v>
      </c>
      <c r="W23" s="77">
        <v>38.64284418973183</v>
      </c>
      <c r="X23" s="78">
        <v>38.579208581052306</v>
      </c>
      <c r="Y23" s="78">
        <v>38.500049656780774</v>
      </c>
      <c r="Z23" s="78">
        <v>38.41017022594217</v>
      </c>
      <c r="AA23" s="84">
        <v>38.299808214250994</v>
      </c>
    </row>
    <row r="24" spans="2:27" ht="3.75" customHeight="1">
      <c r="B24" s="63"/>
      <c r="C24" s="59"/>
      <c r="D24" s="59"/>
      <c r="E24" s="59"/>
      <c r="F24" s="60"/>
      <c r="G24" s="64"/>
      <c r="H24" s="71"/>
      <c r="I24" s="59"/>
      <c r="J24" s="59"/>
      <c r="K24" s="60"/>
      <c r="L24" s="59"/>
      <c r="M24" s="59"/>
      <c r="N24" s="59"/>
      <c r="O24" s="60"/>
      <c r="P24" s="59"/>
      <c r="Q24" s="59"/>
      <c r="R24" s="59"/>
      <c r="S24" s="60"/>
      <c r="T24" s="61"/>
      <c r="U24" s="59"/>
      <c r="V24" s="59"/>
      <c r="W24" s="60"/>
      <c r="X24" s="59"/>
      <c r="Y24" s="59"/>
      <c r="Z24" s="59"/>
      <c r="AA24" s="62"/>
    </row>
    <row r="25" spans="2:27" ht="15">
      <c r="B25" s="52" t="s">
        <v>71</v>
      </c>
      <c r="C25" s="59"/>
      <c r="D25" s="59"/>
      <c r="E25" s="59"/>
      <c r="F25" s="60"/>
      <c r="G25" s="64"/>
      <c r="H25" s="71"/>
      <c r="I25" s="59"/>
      <c r="J25" s="59"/>
      <c r="K25" s="60"/>
      <c r="L25" s="59"/>
      <c r="M25" s="59"/>
      <c r="N25" s="59"/>
      <c r="O25" s="60"/>
      <c r="P25" s="59"/>
      <c r="Q25" s="59"/>
      <c r="R25" s="59"/>
      <c r="S25" s="60"/>
      <c r="T25" s="61"/>
      <c r="U25" s="59"/>
      <c r="V25" s="59"/>
      <c r="W25" s="60"/>
      <c r="X25" s="59"/>
      <c r="Y25" s="59"/>
      <c r="Z25" s="59"/>
      <c r="AA25" s="62"/>
    </row>
    <row r="26" spans="2:27" ht="15">
      <c r="B26" s="63"/>
      <c r="C26" s="59" t="s">
        <v>81</v>
      </c>
      <c r="D26" s="59"/>
      <c r="E26" s="59"/>
      <c r="F26" s="60"/>
      <c r="G26" s="64" t="s">
        <v>114</v>
      </c>
      <c r="H26" s="135">
        <v>3852.8881033271778</v>
      </c>
      <c r="I26" s="131">
        <v>3834.6489981292766</v>
      </c>
      <c r="J26" s="131">
        <v>3811.2846459223524</v>
      </c>
      <c r="K26" s="132">
        <v>3783.644982963503</v>
      </c>
      <c r="L26" s="131">
        <v>3859.7000006610565</v>
      </c>
      <c r="M26" s="131">
        <v>3855.2116701402497</v>
      </c>
      <c r="N26" s="131">
        <v>3850.763909072942</v>
      </c>
      <c r="O26" s="132">
        <v>3845.876833434461</v>
      </c>
      <c r="P26" s="131">
        <v>3841.752474479217</v>
      </c>
      <c r="Q26" s="131">
        <v>3837.371443006957</v>
      </c>
      <c r="R26" s="131">
        <v>3832.4196115557893</v>
      </c>
      <c r="S26" s="132">
        <v>3827.0524634751423</v>
      </c>
      <c r="T26" s="133">
        <v>3821.017201740242</v>
      </c>
      <c r="U26" s="131">
        <v>3814.5214724972834</v>
      </c>
      <c r="V26" s="131">
        <v>3808.036785994038</v>
      </c>
      <c r="W26" s="132">
        <v>3801.5631234578477</v>
      </c>
      <c r="X26" s="131">
        <v>3794.7203098356235</v>
      </c>
      <c r="Y26" s="131">
        <v>3787.6241828562306</v>
      </c>
      <c r="Z26" s="131">
        <v>3780.0868107323467</v>
      </c>
      <c r="AA26" s="134">
        <v>3772.148628429809</v>
      </c>
    </row>
    <row r="27" spans="2:27" ht="15">
      <c r="B27" s="63"/>
      <c r="C27" s="59" t="s">
        <v>82</v>
      </c>
      <c r="D27" s="59"/>
      <c r="E27" s="59"/>
      <c r="F27" s="60"/>
      <c r="G27" s="64" t="s">
        <v>114</v>
      </c>
      <c r="H27" s="135">
        <v>2721.76725</v>
      </c>
      <c r="I27" s="131">
        <v>2729.0236912938826</v>
      </c>
      <c r="J27" s="131">
        <v>2722.341024935438</v>
      </c>
      <c r="K27" s="132">
        <v>2717.7924754678547</v>
      </c>
      <c r="L27" s="131">
        <v>2712.731273036401</v>
      </c>
      <c r="M27" s="131">
        <v>2716.778298822879</v>
      </c>
      <c r="N27" s="131">
        <v>2723.713116821855</v>
      </c>
      <c r="O27" s="132">
        <v>2733.846311318865</v>
      </c>
      <c r="P27" s="131">
        <v>2732.1362289395925</v>
      </c>
      <c r="Q27" s="131">
        <v>2730.3172634524167</v>
      </c>
      <c r="R27" s="131">
        <v>2728.08915258232</v>
      </c>
      <c r="S27" s="132">
        <v>2725.552120201202</v>
      </c>
      <c r="T27" s="133">
        <v>2724.435306832705</v>
      </c>
      <c r="U27" s="131">
        <v>2723.343504738136</v>
      </c>
      <c r="V27" s="131">
        <v>2721.47442073506</v>
      </c>
      <c r="W27" s="132">
        <v>2720.11086743585</v>
      </c>
      <c r="X27" s="131">
        <v>2719.020008410992</v>
      </c>
      <c r="Y27" s="131">
        <v>2718.2014888593685</v>
      </c>
      <c r="Z27" s="131">
        <v>2717.3832157105867</v>
      </c>
      <c r="AA27" s="134">
        <v>2716.5651888904704</v>
      </c>
    </row>
    <row r="28" spans="2:27" ht="18">
      <c r="B28" s="63"/>
      <c r="C28" s="59" t="s">
        <v>154</v>
      </c>
      <c r="D28" s="59"/>
      <c r="E28" s="59"/>
      <c r="F28" s="60"/>
      <c r="G28" s="64" t="s">
        <v>4</v>
      </c>
      <c r="H28" s="99">
        <v>70.64265880447213</v>
      </c>
      <c r="I28" s="78">
        <v>71.16755040201205</v>
      </c>
      <c r="J28" s="78">
        <v>71.42861193172601</v>
      </c>
      <c r="K28" s="77">
        <v>71.830309182908</v>
      </c>
      <c r="L28" s="78">
        <v>70.28347468901177</v>
      </c>
      <c r="M28" s="78">
        <v>70.47027585709826</v>
      </c>
      <c r="N28" s="78">
        <v>70.73176079178481</v>
      </c>
      <c r="O28" s="77">
        <v>71.08512387999369</v>
      </c>
      <c r="P28" s="78">
        <v>71.11692507753136</v>
      </c>
      <c r="Q28" s="78">
        <v>71.15071616087666</v>
      </c>
      <c r="R28" s="78">
        <v>71.18451080764714</v>
      </c>
      <c r="S28" s="77">
        <v>71.21804956199303</v>
      </c>
      <c r="T28" s="83">
        <v>71.30130965105025</v>
      </c>
      <c r="U28" s="78">
        <v>71.39410603331125</v>
      </c>
      <c r="V28" s="78">
        <v>71.46660007972204</v>
      </c>
      <c r="W28" s="77">
        <v>71.55243196282049</v>
      </c>
      <c r="X28" s="78">
        <v>71.65271183131733</v>
      </c>
      <c r="Y28" s="78">
        <v>71.76534306551989</v>
      </c>
      <c r="Z28" s="78">
        <v>71.88679392217783</v>
      </c>
      <c r="AA28" s="84">
        <v>72.01638791261693</v>
      </c>
    </row>
    <row r="29" spans="2:27" ht="18.75" thickBot="1">
      <c r="B29" s="65"/>
      <c r="C29" s="66" t="s">
        <v>155</v>
      </c>
      <c r="D29" s="66"/>
      <c r="E29" s="66"/>
      <c r="F29" s="67"/>
      <c r="G29" s="68" t="s">
        <v>4</v>
      </c>
      <c r="H29" s="100">
        <v>11.648017408345773</v>
      </c>
      <c r="I29" s="85">
        <v>11.00256629645785</v>
      </c>
      <c r="J29" s="85">
        <v>10.493367989217075</v>
      </c>
      <c r="K29" s="86">
        <v>10.044198746451661</v>
      </c>
      <c r="L29" s="85">
        <v>11.8761039913934</v>
      </c>
      <c r="M29" s="85">
        <v>11.732791382402</v>
      </c>
      <c r="N29" s="85">
        <v>11.575921204445299</v>
      </c>
      <c r="O29" s="86">
        <v>11.4072530551424</v>
      </c>
      <c r="P29" s="85">
        <v>11.234543891223</v>
      </c>
      <c r="Q29" s="85">
        <v>11.0699228183886</v>
      </c>
      <c r="R29" s="85">
        <v>10.9199388240959</v>
      </c>
      <c r="S29" s="86">
        <v>10.7858596521239</v>
      </c>
      <c r="T29" s="87">
        <v>10.6636034614324</v>
      </c>
      <c r="U29" s="85">
        <v>10.5483722205565</v>
      </c>
      <c r="V29" s="85">
        <v>10.4363727057448</v>
      </c>
      <c r="W29" s="86">
        <v>10.3251235691346</v>
      </c>
      <c r="X29" s="85">
        <v>10.213418001714</v>
      </c>
      <c r="Y29" s="85">
        <v>10.1009417206444</v>
      </c>
      <c r="Z29" s="85">
        <v>9.98787734274449</v>
      </c>
      <c r="AA29" s="88">
        <v>9.87455792070376</v>
      </c>
    </row>
    <row r="30" ht="15.75" thickBot="1"/>
    <row r="31" spans="2:27" ht="18.75" customHeight="1">
      <c r="B31" s="228" t="str">
        <f>"Medium-Term  "&amp;Summary!$H$4&amp;" - labour market [change over previous period]"</f>
        <v>Medium-Term  Forecast P1Q-2015 - labour market [change over previous period]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30"/>
    </row>
    <row r="32" spans="2:27" ht="18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</row>
    <row r="33" spans="2:27" ht="15">
      <c r="B33" s="223" t="s">
        <v>34</v>
      </c>
      <c r="C33" s="224"/>
      <c r="D33" s="224"/>
      <c r="E33" s="224"/>
      <c r="F33" s="225"/>
      <c r="G33" s="238" t="s">
        <v>12</v>
      </c>
      <c r="H33" s="42" t="s">
        <v>55</v>
      </c>
      <c r="I33" s="241">
        <v>2015</v>
      </c>
      <c r="J33" s="241">
        <v>2016</v>
      </c>
      <c r="K33" s="239">
        <v>2017</v>
      </c>
      <c r="L33" s="234">
        <v>2014</v>
      </c>
      <c r="M33" s="235"/>
      <c r="N33" s="235"/>
      <c r="O33" s="235"/>
      <c r="P33" s="234">
        <v>2015</v>
      </c>
      <c r="Q33" s="235"/>
      <c r="R33" s="235"/>
      <c r="S33" s="235"/>
      <c r="T33" s="234">
        <v>2016</v>
      </c>
      <c r="U33" s="235"/>
      <c r="V33" s="235"/>
      <c r="W33" s="236"/>
      <c r="X33" s="235">
        <v>2017</v>
      </c>
      <c r="Y33" s="235"/>
      <c r="Z33" s="235"/>
      <c r="AA33" s="237"/>
    </row>
    <row r="34" spans="2:27" ht="15">
      <c r="B34" s="216"/>
      <c r="C34" s="217"/>
      <c r="D34" s="217"/>
      <c r="E34" s="217"/>
      <c r="F34" s="218"/>
      <c r="G34" s="220"/>
      <c r="H34" s="45">
        <v>2014</v>
      </c>
      <c r="I34" s="222"/>
      <c r="J34" s="222"/>
      <c r="K34" s="240"/>
      <c r="L34" s="48" t="s">
        <v>0</v>
      </c>
      <c r="M34" s="48" t="s">
        <v>1</v>
      </c>
      <c r="N34" s="48" t="s">
        <v>2</v>
      </c>
      <c r="O34" s="49" t="s">
        <v>3</v>
      </c>
      <c r="P34" s="48" t="s">
        <v>0</v>
      </c>
      <c r="Q34" s="48" t="s">
        <v>1</v>
      </c>
      <c r="R34" s="48" t="s">
        <v>2</v>
      </c>
      <c r="S34" s="49" t="s">
        <v>3</v>
      </c>
      <c r="T34" s="50" t="s">
        <v>0</v>
      </c>
      <c r="U34" s="48" t="s">
        <v>1</v>
      </c>
      <c r="V34" s="48" t="s">
        <v>2</v>
      </c>
      <c r="W34" s="49" t="s">
        <v>3</v>
      </c>
      <c r="X34" s="48" t="s">
        <v>0</v>
      </c>
      <c r="Y34" s="48" t="s">
        <v>1</v>
      </c>
      <c r="Z34" s="48" t="s">
        <v>2</v>
      </c>
      <c r="AA34" s="51" t="s">
        <v>3</v>
      </c>
    </row>
    <row r="35" spans="2:27" ht="3.75" customHeight="1">
      <c r="B35" s="52"/>
      <c r="C35" s="53"/>
      <c r="D35" s="53"/>
      <c r="E35" s="53"/>
      <c r="F35" s="54"/>
      <c r="G35" s="41"/>
      <c r="H35" s="115"/>
      <c r="I35" s="101"/>
      <c r="J35" s="102"/>
      <c r="K35" s="103"/>
      <c r="L35" s="57"/>
      <c r="M35" s="57"/>
      <c r="N35" s="57"/>
      <c r="O35" s="56"/>
      <c r="P35" s="57"/>
      <c r="Q35" s="57"/>
      <c r="R35" s="57"/>
      <c r="S35" s="56"/>
      <c r="T35" s="104"/>
      <c r="U35" s="57"/>
      <c r="V35" s="57"/>
      <c r="W35" s="56"/>
      <c r="X35" s="57"/>
      <c r="Y35" s="57"/>
      <c r="Z35" s="57"/>
      <c r="AA35" s="74"/>
    </row>
    <row r="36" spans="2:27" ht="15">
      <c r="B36" s="52" t="s">
        <v>69</v>
      </c>
      <c r="C36" s="53"/>
      <c r="D36" s="53"/>
      <c r="E36" s="53"/>
      <c r="F36" s="106"/>
      <c r="G36" s="55"/>
      <c r="H36" s="115"/>
      <c r="I36" s="101"/>
      <c r="J36" s="101"/>
      <c r="K36" s="103"/>
      <c r="L36" s="57"/>
      <c r="M36" s="57"/>
      <c r="N36" s="57"/>
      <c r="O36" s="56"/>
      <c r="P36" s="57"/>
      <c r="Q36" s="57"/>
      <c r="R36" s="57"/>
      <c r="S36" s="56"/>
      <c r="T36" s="104"/>
      <c r="U36" s="57"/>
      <c r="V36" s="57"/>
      <c r="W36" s="56"/>
      <c r="X36" s="57"/>
      <c r="Y36" s="57"/>
      <c r="Z36" s="57"/>
      <c r="AA36" s="74"/>
    </row>
    <row r="37" spans="2:27" ht="15">
      <c r="B37" s="52"/>
      <c r="C37" s="105" t="s">
        <v>22</v>
      </c>
      <c r="D37" s="53"/>
      <c r="E37" s="53"/>
      <c r="F37" s="106"/>
      <c r="G37" s="64" t="s">
        <v>83</v>
      </c>
      <c r="H37" s="122">
        <v>1.409430467750994</v>
      </c>
      <c r="I37" s="123">
        <v>1.4259978426121052</v>
      </c>
      <c r="J37" s="123">
        <v>1.0895280779481027</v>
      </c>
      <c r="K37" s="124">
        <v>0.7817525735418656</v>
      </c>
      <c r="L37" s="78">
        <v>0.383645046830992</v>
      </c>
      <c r="M37" s="78">
        <v>0.6123207090946323</v>
      </c>
      <c r="N37" s="78">
        <v>0.4217332130570952</v>
      </c>
      <c r="O37" s="77">
        <v>0.6499424039159862</v>
      </c>
      <c r="P37" s="78">
        <v>0.1845483890395201</v>
      </c>
      <c r="Q37" s="78">
        <v>0.25749409447779215</v>
      </c>
      <c r="R37" s="78">
        <v>0.23700056245547785</v>
      </c>
      <c r="S37" s="77">
        <v>0.29183241756017253</v>
      </c>
      <c r="T37" s="83">
        <v>0.31568506065708846</v>
      </c>
      <c r="U37" s="78">
        <v>0.27650480173385006</v>
      </c>
      <c r="V37" s="78">
        <v>0.23705473299217772</v>
      </c>
      <c r="W37" s="77">
        <v>0.16755872623872392</v>
      </c>
      <c r="X37" s="78">
        <v>0.18747754282127005</v>
      </c>
      <c r="Y37" s="78">
        <v>0.18560149330878062</v>
      </c>
      <c r="Z37" s="78">
        <v>0.18698694790273862</v>
      </c>
      <c r="AA37" s="84">
        <v>0.18442266838025034</v>
      </c>
    </row>
    <row r="38" spans="2:27" ht="3.75" customHeight="1">
      <c r="B38" s="63"/>
      <c r="C38" s="59"/>
      <c r="D38" s="75"/>
      <c r="E38" s="59"/>
      <c r="F38" s="60"/>
      <c r="G38" s="64"/>
      <c r="H38" s="71"/>
      <c r="I38" s="59"/>
      <c r="J38" s="59"/>
      <c r="K38" s="60"/>
      <c r="L38" s="59"/>
      <c r="M38" s="59"/>
      <c r="N38" s="59"/>
      <c r="O38" s="60"/>
      <c r="P38" s="59"/>
      <c r="Q38" s="59"/>
      <c r="R38" s="59"/>
      <c r="S38" s="60"/>
      <c r="T38" s="61"/>
      <c r="U38" s="59"/>
      <c r="V38" s="59"/>
      <c r="W38" s="60"/>
      <c r="X38" s="59"/>
      <c r="Y38" s="59"/>
      <c r="Z38" s="59"/>
      <c r="AA38" s="62"/>
    </row>
    <row r="39" spans="2:27" ht="15">
      <c r="B39" s="63"/>
      <c r="C39" s="59"/>
      <c r="D39" s="75" t="s">
        <v>72</v>
      </c>
      <c r="E39" s="59"/>
      <c r="F39" s="60"/>
      <c r="G39" s="64" t="s">
        <v>83</v>
      </c>
      <c r="H39" s="99">
        <v>2.2060840562279793</v>
      </c>
      <c r="I39" s="78">
        <v>1.794167936819818</v>
      </c>
      <c r="J39" s="78">
        <v>1.1205719722494223</v>
      </c>
      <c r="K39" s="77">
        <v>0.7817525735425193</v>
      </c>
      <c r="L39" s="116"/>
      <c r="M39" s="116"/>
      <c r="N39" s="116"/>
      <c r="O39" s="117"/>
      <c r="P39" s="116"/>
      <c r="Q39" s="116"/>
      <c r="R39" s="116"/>
      <c r="S39" s="117"/>
      <c r="T39" s="118"/>
      <c r="U39" s="116"/>
      <c r="V39" s="116"/>
      <c r="W39" s="117"/>
      <c r="X39" s="116"/>
      <c r="Y39" s="116"/>
      <c r="Z39" s="116"/>
      <c r="AA39" s="119"/>
    </row>
    <row r="40" spans="2:27" ht="15">
      <c r="B40" s="63"/>
      <c r="C40" s="59"/>
      <c r="D40" s="75" t="s">
        <v>73</v>
      </c>
      <c r="E40" s="59"/>
      <c r="F40" s="60"/>
      <c r="G40" s="64" t="s">
        <v>83</v>
      </c>
      <c r="H40" s="99">
        <v>-2.966464380808958</v>
      </c>
      <c r="I40" s="78">
        <v>-0.7041059335086146</v>
      </c>
      <c r="J40" s="78">
        <v>0.9053999846488523</v>
      </c>
      <c r="K40" s="77">
        <v>0.781752573534817</v>
      </c>
      <c r="L40" s="116"/>
      <c r="M40" s="116"/>
      <c r="N40" s="116"/>
      <c r="O40" s="117"/>
      <c r="P40" s="116"/>
      <c r="Q40" s="116"/>
      <c r="R40" s="116"/>
      <c r="S40" s="117"/>
      <c r="T40" s="118"/>
      <c r="U40" s="116"/>
      <c r="V40" s="116"/>
      <c r="W40" s="117"/>
      <c r="X40" s="116"/>
      <c r="Y40" s="116"/>
      <c r="Z40" s="116"/>
      <c r="AA40" s="119"/>
    </row>
    <row r="41" spans="2:27" ht="3.75" customHeight="1">
      <c r="B41" s="63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61"/>
      <c r="U41" s="59"/>
      <c r="V41" s="59"/>
      <c r="W41" s="60"/>
      <c r="X41" s="59"/>
      <c r="Y41" s="59"/>
      <c r="Z41" s="59"/>
      <c r="AA41" s="62"/>
    </row>
    <row r="42" spans="2:27" ht="15">
      <c r="B42" s="63"/>
      <c r="C42" s="59" t="s">
        <v>74</v>
      </c>
      <c r="D42" s="59"/>
      <c r="E42" s="59"/>
      <c r="F42" s="60"/>
      <c r="G42" s="64" t="s">
        <v>83</v>
      </c>
      <c r="H42" s="99">
        <v>-7.067509250437666</v>
      </c>
      <c r="I42" s="78">
        <v>-8.397361495072758</v>
      </c>
      <c r="J42" s="78">
        <v>-8.872805937088515</v>
      </c>
      <c r="K42" s="77">
        <v>-7.389941331923467</v>
      </c>
      <c r="L42" s="78">
        <v>-2.020554046998285</v>
      </c>
      <c r="M42" s="78">
        <v>-3.0168200780099994</v>
      </c>
      <c r="N42" s="78">
        <v>-2.3570899221724773</v>
      </c>
      <c r="O42" s="77">
        <v>-3.906756105265785</v>
      </c>
      <c r="P42" s="78">
        <v>-1.0984155284480437</v>
      </c>
      <c r="Q42" s="78">
        <v>-1.6306989989324165</v>
      </c>
      <c r="R42" s="78">
        <v>-1.495816604496298</v>
      </c>
      <c r="S42" s="77">
        <v>-2.7496644331072133</v>
      </c>
      <c r="T42" s="83">
        <v>-2.580188472515971</v>
      </c>
      <c r="U42" s="78">
        <v>-2.3609282486666103</v>
      </c>
      <c r="V42" s="78">
        <v>-2.370166168631755</v>
      </c>
      <c r="W42" s="77">
        <v>-1.7326600253399675</v>
      </c>
      <c r="X42" s="78">
        <v>-1.8333523916888055</v>
      </c>
      <c r="Y42" s="78">
        <v>-1.7647627095921479</v>
      </c>
      <c r="Z42" s="78">
        <v>-1.8105654387590704</v>
      </c>
      <c r="AA42" s="84">
        <v>-1.8253281857925288</v>
      </c>
    </row>
    <row r="43" spans="2:27" ht="15">
      <c r="B43" s="63"/>
      <c r="C43" s="59" t="s">
        <v>24</v>
      </c>
      <c r="D43" s="59"/>
      <c r="E43" s="59"/>
      <c r="F43" s="60"/>
      <c r="G43" s="64" t="s">
        <v>84</v>
      </c>
      <c r="H43" s="99">
        <v>-1.034941896781899</v>
      </c>
      <c r="I43" s="78">
        <v>-1.140485069798175</v>
      </c>
      <c r="J43" s="78">
        <v>-1.0413449088427895</v>
      </c>
      <c r="K43" s="77">
        <v>-0.7956974971932596</v>
      </c>
      <c r="L43" s="78">
        <v>-0.28431932749876654</v>
      </c>
      <c r="M43" s="78">
        <v>-0.43695191088545804</v>
      </c>
      <c r="N43" s="78">
        <v>-0.34877252631160816</v>
      </c>
      <c r="O43" s="77">
        <v>-0.5557254333659403</v>
      </c>
      <c r="P43" s="78">
        <v>-0.12936182116243533</v>
      </c>
      <c r="Q43" s="78">
        <v>-0.19331559128571846</v>
      </c>
      <c r="R43" s="78">
        <v>-0.17207758694536557</v>
      </c>
      <c r="S43" s="77">
        <v>-0.3187177831885851</v>
      </c>
      <c r="T43" s="83">
        <v>-0.2963720542823012</v>
      </c>
      <c r="U43" s="78">
        <v>-0.2640020497210571</v>
      </c>
      <c r="V43" s="78">
        <v>-0.25579894958127625</v>
      </c>
      <c r="W43" s="77">
        <v>-0.18266325517402038</v>
      </c>
      <c r="X43" s="78">
        <v>-0.19138394504807366</v>
      </c>
      <c r="Y43" s="78">
        <v>-0.1817916014090315</v>
      </c>
      <c r="Z43" s="78">
        <v>-0.1833540043321591</v>
      </c>
      <c r="AA43" s="84">
        <v>-0.18158168128366015</v>
      </c>
    </row>
    <row r="44" spans="2:27" ht="3.75" customHeight="1">
      <c r="B44" s="63"/>
      <c r="C44" s="59"/>
      <c r="D44" s="59"/>
      <c r="E44" s="59"/>
      <c r="F44" s="60"/>
      <c r="G44" s="64"/>
      <c r="H44" s="71"/>
      <c r="I44" s="59"/>
      <c r="J44" s="59"/>
      <c r="K44" s="60"/>
      <c r="L44" s="59"/>
      <c r="M44" s="59"/>
      <c r="N44" s="59"/>
      <c r="O44" s="60"/>
      <c r="P44" s="59"/>
      <c r="Q44" s="59"/>
      <c r="R44" s="59"/>
      <c r="S44" s="60"/>
      <c r="T44" s="61"/>
      <c r="U44" s="59"/>
      <c r="V44" s="59"/>
      <c r="W44" s="60"/>
      <c r="X44" s="59"/>
      <c r="Y44" s="59"/>
      <c r="Z44" s="59"/>
      <c r="AA44" s="62"/>
    </row>
    <row r="45" spans="2:27" ht="15">
      <c r="B45" s="52" t="s">
        <v>70</v>
      </c>
      <c r="C45" s="59"/>
      <c r="D45" s="59"/>
      <c r="E45" s="59"/>
      <c r="F45" s="60"/>
      <c r="G45" s="64"/>
      <c r="H45" s="71"/>
      <c r="I45" s="59"/>
      <c r="J45" s="59"/>
      <c r="K45" s="60"/>
      <c r="L45" s="59"/>
      <c r="M45" s="59"/>
      <c r="N45" s="59"/>
      <c r="O45" s="60"/>
      <c r="P45" s="59"/>
      <c r="Q45" s="59"/>
      <c r="R45" s="59"/>
      <c r="S45" s="60"/>
      <c r="T45" s="61"/>
      <c r="U45" s="59"/>
      <c r="V45" s="59"/>
      <c r="W45" s="60"/>
      <c r="X45" s="59"/>
      <c r="Y45" s="59"/>
      <c r="Z45" s="59"/>
      <c r="AA45" s="62"/>
    </row>
    <row r="46" spans="2:27" ht="15">
      <c r="B46" s="63"/>
      <c r="C46" s="59" t="s">
        <v>75</v>
      </c>
      <c r="D46" s="59"/>
      <c r="E46" s="59"/>
      <c r="F46" s="60"/>
      <c r="G46" s="64" t="s">
        <v>83</v>
      </c>
      <c r="H46" s="99">
        <v>3.357902131240607</v>
      </c>
      <c r="I46" s="78">
        <v>2.6531866027343227</v>
      </c>
      <c r="J46" s="78">
        <v>3.7970940894065137</v>
      </c>
      <c r="K46" s="77">
        <v>4.3196082264092155</v>
      </c>
      <c r="L46" s="78">
        <v>1.5435858904075133</v>
      </c>
      <c r="M46" s="78">
        <v>0.9427982926338672</v>
      </c>
      <c r="N46" s="78">
        <v>-0.23387402022082426</v>
      </c>
      <c r="O46" s="77">
        <v>0.6724930140057808</v>
      </c>
      <c r="P46" s="78">
        <v>0.9510000000000076</v>
      </c>
      <c r="Q46" s="78">
        <v>0.6635184383289072</v>
      </c>
      <c r="R46" s="78">
        <v>0.6811008947844073</v>
      </c>
      <c r="S46" s="77">
        <v>0.8673396775430859</v>
      </c>
      <c r="T46" s="83">
        <v>0.927358824794112</v>
      </c>
      <c r="U46" s="78">
        <v>1.0847420144463769</v>
      </c>
      <c r="V46" s="78">
        <v>1.1337928945641949</v>
      </c>
      <c r="W46" s="77">
        <v>1.1004397413833686</v>
      </c>
      <c r="X46" s="78">
        <v>1.0686390975306495</v>
      </c>
      <c r="Y46" s="78">
        <v>1.017728474854323</v>
      </c>
      <c r="Z46" s="78">
        <v>1.021114220809821</v>
      </c>
      <c r="AA46" s="84">
        <v>0.9903558552696694</v>
      </c>
    </row>
    <row r="47" spans="2:27" ht="18">
      <c r="B47" s="63"/>
      <c r="C47" s="59" t="s">
        <v>151</v>
      </c>
      <c r="D47" s="59"/>
      <c r="E47" s="59"/>
      <c r="F47" s="60"/>
      <c r="G47" s="64" t="s">
        <v>83</v>
      </c>
      <c r="H47" s="99">
        <v>4.1262135922330145</v>
      </c>
      <c r="I47" s="78">
        <v>2.565752656138386</v>
      </c>
      <c r="J47" s="78">
        <v>3.8356570676393744</v>
      </c>
      <c r="K47" s="77">
        <v>4.320446544360294</v>
      </c>
      <c r="L47" s="78">
        <v>2.968397759804887</v>
      </c>
      <c r="M47" s="78">
        <v>1.104610776618813</v>
      </c>
      <c r="N47" s="78">
        <v>-0.2867242659882976</v>
      </c>
      <c r="O47" s="77">
        <v>-0.03619919892400958</v>
      </c>
      <c r="P47" s="78">
        <v>1.2791478574236237</v>
      </c>
      <c r="Q47" s="78">
        <v>0.7968459165519164</v>
      </c>
      <c r="R47" s="78">
        <v>0.6911008947843698</v>
      </c>
      <c r="S47" s="77">
        <v>0.8673396775431144</v>
      </c>
      <c r="T47" s="83">
        <v>0.9273588247941831</v>
      </c>
      <c r="U47" s="78">
        <v>1.0847420144462347</v>
      </c>
      <c r="V47" s="78">
        <v>1.1337928945643512</v>
      </c>
      <c r="W47" s="77">
        <v>1.100439741383326</v>
      </c>
      <c r="X47" s="78">
        <v>1.0686390975305642</v>
      </c>
      <c r="Y47" s="78">
        <v>1.017728474854394</v>
      </c>
      <c r="Z47" s="78">
        <v>1.0211142208098636</v>
      </c>
      <c r="AA47" s="84">
        <v>0.9903558552696268</v>
      </c>
    </row>
    <row r="48" spans="2:27" ht="15">
      <c r="B48" s="63"/>
      <c r="C48" s="59"/>
      <c r="D48" s="75" t="s">
        <v>76</v>
      </c>
      <c r="E48" s="59"/>
      <c r="F48" s="60"/>
      <c r="G48" s="64" t="s">
        <v>83</v>
      </c>
      <c r="H48" s="99">
        <v>3.991878949121002</v>
      </c>
      <c r="I48" s="78">
        <v>2.2734020541855955</v>
      </c>
      <c r="J48" s="78">
        <v>3.9429676007407295</v>
      </c>
      <c r="K48" s="77">
        <v>4.620800851757579</v>
      </c>
      <c r="L48" s="116"/>
      <c r="M48" s="116"/>
      <c r="N48" s="116"/>
      <c r="O48" s="117"/>
      <c r="P48" s="116"/>
      <c r="Q48" s="116"/>
      <c r="R48" s="116"/>
      <c r="S48" s="117"/>
      <c r="T48" s="118"/>
      <c r="U48" s="116"/>
      <c r="V48" s="116"/>
      <c r="W48" s="117"/>
      <c r="X48" s="116"/>
      <c r="Y48" s="116"/>
      <c r="Z48" s="116"/>
      <c r="AA48" s="119"/>
    </row>
    <row r="49" spans="2:27" ht="18">
      <c r="B49" s="63"/>
      <c r="C49" s="59"/>
      <c r="D49" s="75" t="s">
        <v>156</v>
      </c>
      <c r="E49" s="59"/>
      <c r="F49" s="60"/>
      <c r="G49" s="64" t="s">
        <v>83</v>
      </c>
      <c r="H49" s="99">
        <v>4.611403895942942</v>
      </c>
      <c r="I49" s="78">
        <v>3.852676208089136</v>
      </c>
      <c r="J49" s="78">
        <v>3.4631972821066626</v>
      </c>
      <c r="K49" s="77">
        <v>3.316603617449772</v>
      </c>
      <c r="L49" s="116"/>
      <c r="M49" s="116"/>
      <c r="N49" s="116"/>
      <c r="O49" s="117"/>
      <c r="P49" s="116"/>
      <c r="Q49" s="116"/>
      <c r="R49" s="116"/>
      <c r="S49" s="117"/>
      <c r="T49" s="118"/>
      <c r="U49" s="116"/>
      <c r="V49" s="116"/>
      <c r="W49" s="117"/>
      <c r="X49" s="116"/>
      <c r="Y49" s="116"/>
      <c r="Z49" s="116"/>
      <c r="AA49" s="119"/>
    </row>
    <row r="50" spans="2:27" ht="15">
      <c r="B50" s="63"/>
      <c r="C50" s="59" t="s">
        <v>77</v>
      </c>
      <c r="D50" s="59"/>
      <c r="E50" s="59"/>
      <c r="F50" s="60"/>
      <c r="G50" s="64" t="s">
        <v>83</v>
      </c>
      <c r="H50" s="99">
        <v>4.199487056073977</v>
      </c>
      <c r="I50" s="78">
        <v>2.732213669728651</v>
      </c>
      <c r="J50" s="78">
        <v>2.0661461063422877</v>
      </c>
      <c r="K50" s="77">
        <v>1.825346583674687</v>
      </c>
      <c r="L50" s="116"/>
      <c r="M50" s="116"/>
      <c r="N50" s="116"/>
      <c r="O50" s="117"/>
      <c r="P50" s="116"/>
      <c r="Q50" s="116"/>
      <c r="R50" s="116"/>
      <c r="S50" s="117"/>
      <c r="T50" s="118"/>
      <c r="U50" s="116"/>
      <c r="V50" s="116"/>
      <c r="W50" s="117"/>
      <c r="X50" s="116"/>
      <c r="Y50" s="116"/>
      <c r="Z50" s="116"/>
      <c r="AA50" s="119"/>
    </row>
    <row r="51" spans="2:27" ht="18">
      <c r="B51" s="63"/>
      <c r="C51" s="59" t="s">
        <v>153</v>
      </c>
      <c r="D51" s="59"/>
      <c r="E51" s="59"/>
      <c r="F51" s="60"/>
      <c r="G51" s="64" t="s">
        <v>83</v>
      </c>
      <c r="H51" s="99">
        <v>0.9863811599786061</v>
      </c>
      <c r="I51" s="78">
        <v>1.7077986073651203</v>
      </c>
      <c r="J51" s="78">
        <v>2.660914458612666</v>
      </c>
      <c r="K51" s="77">
        <v>2.688807304024479</v>
      </c>
      <c r="L51" s="78">
        <v>0.24102705062327345</v>
      </c>
      <c r="M51" s="78">
        <v>0.009924705713231674</v>
      </c>
      <c r="N51" s="78">
        <v>0.1458876104498188</v>
      </c>
      <c r="O51" s="77">
        <v>-0.051832024639580254</v>
      </c>
      <c r="P51" s="78">
        <v>0.6076930753781085</v>
      </c>
      <c r="Q51" s="78">
        <v>0.6475419786826677</v>
      </c>
      <c r="R51" s="78">
        <v>0.7962670961089202</v>
      </c>
      <c r="S51" s="77">
        <v>0.6632282151774973</v>
      </c>
      <c r="T51" s="83">
        <v>0.5681191010467899</v>
      </c>
      <c r="U51" s="78">
        <v>0.6569748804211599</v>
      </c>
      <c r="V51" s="78">
        <v>0.6755770167089281</v>
      </c>
      <c r="W51" s="77">
        <v>0.717618610385756</v>
      </c>
      <c r="X51" s="78">
        <v>0.6365610156203445</v>
      </c>
      <c r="Y51" s="78">
        <v>0.6311795487283831</v>
      </c>
      <c r="Z51" s="78">
        <v>0.6742392431321633</v>
      </c>
      <c r="AA51" s="84">
        <v>0.7012779765795472</v>
      </c>
    </row>
    <row r="52" spans="2:27" ht="3.75" customHeight="1">
      <c r="B52" s="63"/>
      <c r="C52" s="59"/>
      <c r="D52" s="59"/>
      <c r="E52" s="59"/>
      <c r="F52" s="60"/>
      <c r="G52" s="64"/>
      <c r="H52" s="71"/>
      <c r="I52" s="59"/>
      <c r="J52" s="59"/>
      <c r="K52" s="60"/>
      <c r="L52" s="59"/>
      <c r="M52" s="59"/>
      <c r="N52" s="59"/>
      <c r="O52" s="60"/>
      <c r="P52" s="59"/>
      <c r="Q52" s="59"/>
      <c r="R52" s="59"/>
      <c r="S52" s="60"/>
      <c r="T52" s="61"/>
      <c r="U52" s="59"/>
      <c r="V52" s="59"/>
      <c r="W52" s="60"/>
      <c r="X52" s="59"/>
      <c r="Y52" s="59"/>
      <c r="Z52" s="59"/>
      <c r="AA52" s="62"/>
    </row>
    <row r="53" spans="2:27" ht="15">
      <c r="B53" s="52" t="s">
        <v>71</v>
      </c>
      <c r="C53" s="59"/>
      <c r="D53" s="59"/>
      <c r="E53" s="59"/>
      <c r="F53" s="60"/>
      <c r="G53" s="64"/>
      <c r="H53" s="71"/>
      <c r="I53" s="59"/>
      <c r="J53" s="59"/>
      <c r="K53" s="60"/>
      <c r="L53" s="59"/>
      <c r="M53" s="59"/>
      <c r="N53" s="59"/>
      <c r="O53" s="60"/>
      <c r="P53" s="59"/>
      <c r="Q53" s="59"/>
      <c r="R53" s="59"/>
      <c r="S53" s="60"/>
      <c r="T53" s="61"/>
      <c r="U53" s="59"/>
      <c r="V53" s="59"/>
      <c r="W53" s="60"/>
      <c r="X53" s="59"/>
      <c r="Y53" s="59"/>
      <c r="Z53" s="59"/>
      <c r="AA53" s="62"/>
    </row>
    <row r="54" spans="2:27" ht="15">
      <c r="B54" s="63"/>
      <c r="C54" s="59" t="s">
        <v>81</v>
      </c>
      <c r="D54" s="59"/>
      <c r="E54" s="59"/>
      <c r="F54" s="60"/>
      <c r="G54" s="64" t="s">
        <v>83</v>
      </c>
      <c r="H54" s="99">
        <v>-0.4431344472068446</v>
      </c>
      <c r="I54" s="78">
        <v>-0.47338787706164</v>
      </c>
      <c r="J54" s="78">
        <v>-0.6092957195905626</v>
      </c>
      <c r="K54" s="77">
        <v>-0.7252059482993758</v>
      </c>
      <c r="L54" s="78">
        <v>-0.11551086006397782</v>
      </c>
      <c r="M54" s="78">
        <v>-0.1162870305992243</v>
      </c>
      <c r="N54" s="78">
        <v>-0.11537008724467057</v>
      </c>
      <c r="O54" s="77">
        <v>-0.12691184798336508</v>
      </c>
      <c r="P54" s="78">
        <v>-0.10724105669189044</v>
      </c>
      <c r="Q54" s="78">
        <v>-0.1140373176398981</v>
      </c>
      <c r="R54" s="78">
        <v>-0.12904227606613006</v>
      </c>
      <c r="S54" s="77">
        <v>-0.140045940284395</v>
      </c>
      <c r="T54" s="83">
        <v>-0.1577000000000055</v>
      </c>
      <c r="U54" s="78">
        <v>-0.1699999999999875</v>
      </c>
      <c r="V54" s="78">
        <v>-0.17000000000001592</v>
      </c>
      <c r="W54" s="77">
        <v>-0.1700000000000017</v>
      </c>
      <c r="X54" s="78">
        <v>-0.18000000000000682</v>
      </c>
      <c r="Y54" s="78">
        <v>-0.18700000000001182</v>
      </c>
      <c r="Z54" s="78">
        <v>-0.19899999999999807</v>
      </c>
      <c r="AA54" s="84">
        <v>-0.20999999999999375</v>
      </c>
    </row>
    <row r="55" spans="2:27" ht="15.75" thickBot="1">
      <c r="B55" s="65"/>
      <c r="C55" s="66" t="s">
        <v>82</v>
      </c>
      <c r="D55" s="66"/>
      <c r="E55" s="66"/>
      <c r="F55" s="67"/>
      <c r="G55" s="68" t="s">
        <v>83</v>
      </c>
      <c r="H55" s="100">
        <v>0.24030082027661592</v>
      </c>
      <c r="I55" s="85">
        <v>0.2666077084248428</v>
      </c>
      <c r="J55" s="85">
        <v>-0.2448738858429067</v>
      </c>
      <c r="K55" s="86">
        <v>-0.16708228050492835</v>
      </c>
      <c r="L55" s="85">
        <v>-0.0051037542756091625</v>
      </c>
      <c r="M55" s="85">
        <v>0.14918638741346513</v>
      </c>
      <c r="N55" s="85">
        <v>0.2552588852016555</v>
      </c>
      <c r="O55" s="86">
        <v>0.3720360427985838</v>
      </c>
      <c r="P55" s="85">
        <v>-0.06255225000003861</v>
      </c>
      <c r="Q55" s="85">
        <v>-0.06657667607890971</v>
      </c>
      <c r="R55" s="85">
        <v>-0.08160629901593097</v>
      </c>
      <c r="S55" s="86">
        <v>-0.09299668153134633</v>
      </c>
      <c r="T55" s="87">
        <v>-0.040975674624561975</v>
      </c>
      <c r="U55" s="85">
        <v>-0.040074436410037606</v>
      </c>
      <c r="V55" s="85">
        <v>-0.06863195920104204</v>
      </c>
      <c r="W55" s="86">
        <v>-0.0501034765868269</v>
      </c>
      <c r="X55" s="85">
        <v>-0.040103476586850206</v>
      </c>
      <c r="Y55" s="85">
        <v>-0.03010347658683088</v>
      </c>
      <c r="Z55" s="85">
        <v>-0.03010347658684509</v>
      </c>
      <c r="AA55" s="88">
        <v>-0.03010347658684509</v>
      </c>
    </row>
    <row r="56" ht="15.75" thickBot="1"/>
    <row r="57" spans="2:27" ht="18.75" customHeight="1">
      <c r="B57" s="228" t="str">
        <f>"Medium-Term  "&amp;Summary!$H$4&amp;" - labour market [change over the same period in the previous year]"</f>
        <v>Medium-Term  Forecast P1Q-2015 - labour market [change over the same period in the previous year]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30"/>
    </row>
    <row r="58" spans="2:27" ht="18.75" customHeight="1">
      <c r="B58" s="231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3"/>
    </row>
    <row r="59" spans="2:27" ht="15">
      <c r="B59" s="223" t="s">
        <v>34</v>
      </c>
      <c r="C59" s="224"/>
      <c r="D59" s="224"/>
      <c r="E59" s="224"/>
      <c r="F59" s="225"/>
      <c r="G59" s="238" t="s">
        <v>12</v>
      </c>
      <c r="H59" s="42" t="s">
        <v>55</v>
      </c>
      <c r="I59" s="241">
        <v>2015</v>
      </c>
      <c r="J59" s="241">
        <v>2016</v>
      </c>
      <c r="K59" s="239">
        <v>2017</v>
      </c>
      <c r="L59" s="234">
        <v>2014</v>
      </c>
      <c r="M59" s="235"/>
      <c r="N59" s="235"/>
      <c r="O59" s="235"/>
      <c r="P59" s="234">
        <v>2015</v>
      </c>
      <c r="Q59" s="235"/>
      <c r="R59" s="235"/>
      <c r="S59" s="235"/>
      <c r="T59" s="234">
        <v>2016</v>
      </c>
      <c r="U59" s="235"/>
      <c r="V59" s="235"/>
      <c r="W59" s="236"/>
      <c r="X59" s="235">
        <v>2017</v>
      </c>
      <c r="Y59" s="235"/>
      <c r="Z59" s="235"/>
      <c r="AA59" s="237"/>
    </row>
    <row r="60" spans="2:27" ht="15">
      <c r="B60" s="216"/>
      <c r="C60" s="217"/>
      <c r="D60" s="217"/>
      <c r="E60" s="217"/>
      <c r="F60" s="218"/>
      <c r="G60" s="220"/>
      <c r="H60" s="45">
        <v>2014</v>
      </c>
      <c r="I60" s="222"/>
      <c r="J60" s="222"/>
      <c r="K60" s="240"/>
      <c r="L60" s="48" t="s">
        <v>0</v>
      </c>
      <c r="M60" s="48" t="s">
        <v>1</v>
      </c>
      <c r="N60" s="48" t="s">
        <v>2</v>
      </c>
      <c r="O60" s="49" t="s">
        <v>3</v>
      </c>
      <c r="P60" s="48" t="s">
        <v>0</v>
      </c>
      <c r="Q60" s="48" t="s">
        <v>1</v>
      </c>
      <c r="R60" s="48" t="s">
        <v>2</v>
      </c>
      <c r="S60" s="49" t="s">
        <v>3</v>
      </c>
      <c r="T60" s="50" t="s">
        <v>0</v>
      </c>
      <c r="U60" s="48" t="s">
        <v>1</v>
      </c>
      <c r="V60" s="48" t="s">
        <v>2</v>
      </c>
      <c r="W60" s="49" t="s">
        <v>3</v>
      </c>
      <c r="X60" s="48" t="s">
        <v>0</v>
      </c>
      <c r="Y60" s="48" t="s">
        <v>1</v>
      </c>
      <c r="Z60" s="48" t="s">
        <v>2</v>
      </c>
      <c r="AA60" s="51" t="s">
        <v>3</v>
      </c>
    </row>
    <row r="61" spans="2:27" ht="3.75" customHeight="1">
      <c r="B61" s="63"/>
      <c r="C61" s="59"/>
      <c r="D61" s="59"/>
      <c r="E61" s="59"/>
      <c r="F61" s="60"/>
      <c r="G61" s="64"/>
      <c r="H61" s="71"/>
      <c r="I61" s="59"/>
      <c r="J61" s="59"/>
      <c r="K61" s="60"/>
      <c r="L61" s="59"/>
      <c r="M61" s="59"/>
      <c r="N61" s="59"/>
      <c r="O61" s="60"/>
      <c r="P61" s="59"/>
      <c r="Q61" s="59"/>
      <c r="R61" s="59"/>
      <c r="S61" s="60"/>
      <c r="T61" s="61"/>
      <c r="U61" s="59"/>
      <c r="V61" s="59"/>
      <c r="W61" s="60"/>
      <c r="X61" s="59"/>
      <c r="Y61" s="59"/>
      <c r="Z61" s="59"/>
      <c r="AA61" s="62"/>
    </row>
    <row r="62" spans="2:27" ht="15">
      <c r="B62" s="52" t="s">
        <v>70</v>
      </c>
      <c r="C62" s="59"/>
      <c r="D62" s="59"/>
      <c r="E62" s="59"/>
      <c r="F62" s="60"/>
      <c r="G62" s="64"/>
      <c r="H62" s="71"/>
      <c r="I62" s="59"/>
      <c r="J62" s="59"/>
      <c r="K62" s="60"/>
      <c r="L62" s="59"/>
      <c r="M62" s="59"/>
      <c r="N62" s="59"/>
      <c r="O62" s="60"/>
      <c r="P62" s="59"/>
      <c r="Q62" s="59"/>
      <c r="R62" s="59"/>
      <c r="S62" s="60"/>
      <c r="T62" s="61"/>
      <c r="U62" s="59"/>
      <c r="V62" s="59"/>
      <c r="W62" s="60"/>
      <c r="X62" s="59"/>
      <c r="Y62" s="59"/>
      <c r="Z62" s="59"/>
      <c r="AA62" s="62"/>
    </row>
    <row r="63" spans="2:27" ht="15">
      <c r="B63" s="63"/>
      <c r="C63" s="59" t="s">
        <v>75</v>
      </c>
      <c r="D63" s="59"/>
      <c r="E63" s="59"/>
      <c r="F63" s="60"/>
      <c r="G63" s="64" t="s">
        <v>83</v>
      </c>
      <c r="H63" s="99">
        <v>3.357902131240607</v>
      </c>
      <c r="I63" s="78">
        <v>2.6531866027343227</v>
      </c>
      <c r="J63" s="78">
        <v>3.7970940894065137</v>
      </c>
      <c r="K63" s="77">
        <v>4.3196082264092155</v>
      </c>
      <c r="L63" s="78">
        <v>2.8095431880763186</v>
      </c>
      <c r="M63" s="78">
        <v>4.533372494826438</v>
      </c>
      <c r="N63" s="78">
        <v>3.1438447719085048</v>
      </c>
      <c r="O63" s="77">
        <v>2.9489135424744006</v>
      </c>
      <c r="P63" s="78">
        <v>2.348126470961148</v>
      </c>
      <c r="Q63" s="78">
        <v>2.064958475495729</v>
      </c>
      <c r="R63" s="78">
        <v>3.001016438947744</v>
      </c>
      <c r="S63" s="77">
        <v>3.200369845158619</v>
      </c>
      <c r="T63" s="83">
        <v>3.1762019020493426</v>
      </c>
      <c r="U63" s="78">
        <v>3.607939729314211</v>
      </c>
      <c r="V63" s="78">
        <v>4.073791661924105</v>
      </c>
      <c r="W63" s="77">
        <v>4.3143016977597455</v>
      </c>
      <c r="X63" s="78">
        <v>4.460323085476475</v>
      </c>
      <c r="Y63" s="78">
        <v>4.391071724119826</v>
      </c>
      <c r="Z63" s="78">
        <v>4.274763938393505</v>
      </c>
      <c r="AA63" s="84">
        <v>4.161223668269187</v>
      </c>
    </row>
    <row r="64" spans="2:27" ht="18">
      <c r="B64" s="63"/>
      <c r="C64" s="59" t="s">
        <v>151</v>
      </c>
      <c r="D64" s="59"/>
      <c r="E64" s="59"/>
      <c r="F64" s="60"/>
      <c r="G64" s="64" t="s">
        <v>83</v>
      </c>
      <c r="H64" s="99">
        <v>4.1262135922330145</v>
      </c>
      <c r="I64" s="78">
        <v>2.565752656138386</v>
      </c>
      <c r="J64" s="78">
        <v>3.8356570676393744</v>
      </c>
      <c r="K64" s="77">
        <v>4.320446544360294</v>
      </c>
      <c r="L64" s="78">
        <v>3.938743674180813</v>
      </c>
      <c r="M64" s="78">
        <v>4.685644602534907</v>
      </c>
      <c r="N64" s="78">
        <v>4.112049329040389</v>
      </c>
      <c r="O64" s="77">
        <v>3.7697237819846094</v>
      </c>
      <c r="P64" s="78">
        <v>2.067327711126495</v>
      </c>
      <c r="Q64" s="78">
        <v>1.7566323176214382</v>
      </c>
      <c r="R64" s="78">
        <v>2.7544953867385686</v>
      </c>
      <c r="S64" s="77">
        <v>3.683258404647745</v>
      </c>
      <c r="T64" s="83">
        <v>3.323118791058306</v>
      </c>
      <c r="U64" s="78">
        <v>3.6182304332107265</v>
      </c>
      <c r="V64" s="78">
        <v>4.07379166192419</v>
      </c>
      <c r="W64" s="77">
        <v>4.314301697759788</v>
      </c>
      <c r="X64" s="78">
        <v>4.460323085476375</v>
      </c>
      <c r="Y64" s="78">
        <v>4.391071724119925</v>
      </c>
      <c r="Z64" s="78">
        <v>4.274763938393477</v>
      </c>
      <c r="AA64" s="84">
        <v>4.161223668269159</v>
      </c>
    </row>
    <row r="65" spans="2:27" ht="18.75" thickBot="1">
      <c r="B65" s="65"/>
      <c r="C65" s="66" t="s">
        <v>153</v>
      </c>
      <c r="D65" s="66"/>
      <c r="E65" s="66"/>
      <c r="F65" s="67"/>
      <c r="G65" s="68" t="s">
        <v>83</v>
      </c>
      <c r="H65" s="100">
        <v>0.9863811599786061</v>
      </c>
      <c r="I65" s="85">
        <v>1.7077986073651203</v>
      </c>
      <c r="J65" s="85">
        <v>2.660914458612666</v>
      </c>
      <c r="K65" s="86">
        <v>2.688807304024479</v>
      </c>
      <c r="L65" s="85">
        <v>1.7888306843431678</v>
      </c>
      <c r="M65" s="85">
        <v>1.0161086423839976</v>
      </c>
      <c r="N65" s="85">
        <v>0.8066673629857064</v>
      </c>
      <c r="O65" s="86">
        <v>0.3451915137347754</v>
      </c>
      <c r="P65" s="85">
        <v>0.7122385558308508</v>
      </c>
      <c r="Q65" s="85">
        <v>1.354333458827469</v>
      </c>
      <c r="R65" s="85">
        <v>2.0125609790696046</v>
      </c>
      <c r="S65" s="86">
        <v>2.7423905276815503</v>
      </c>
      <c r="T65" s="87">
        <v>2.701976871417358</v>
      </c>
      <c r="U65" s="85">
        <v>2.711602319164342</v>
      </c>
      <c r="V65" s="85">
        <v>2.588618881420743</v>
      </c>
      <c r="W65" s="86">
        <v>2.644049604473892</v>
      </c>
      <c r="X65" s="85">
        <v>2.713904299354425</v>
      </c>
      <c r="Y65" s="85">
        <v>2.6875818389982413</v>
      </c>
      <c r="Z65" s="85">
        <v>2.686217329971157</v>
      </c>
      <c r="AA65" s="88">
        <v>2.6695573066556335</v>
      </c>
    </row>
    <row r="66" ht="3.75" customHeight="1"/>
    <row r="67" ht="15">
      <c r="B67" s="47" t="s">
        <v>49</v>
      </c>
    </row>
    <row r="68" ht="15">
      <c r="B68" s="47" t="s">
        <v>157</v>
      </c>
    </row>
    <row r="69" ht="15">
      <c r="B69" s="47" t="s">
        <v>158</v>
      </c>
    </row>
    <row r="70" ht="15">
      <c r="B70" s="47" t="s">
        <v>168</v>
      </c>
    </row>
    <row r="71" ht="15">
      <c r="B71" s="47" t="s">
        <v>159</v>
      </c>
    </row>
    <row r="72" ht="15">
      <c r="B72" s="47" t="s">
        <v>160</v>
      </c>
    </row>
  </sheetData>
  <sheetProtection/>
  <mergeCells count="30">
    <mergeCell ref="K59:K60"/>
    <mergeCell ref="L59:O59"/>
    <mergeCell ref="P59:S59"/>
    <mergeCell ref="B2:AA3"/>
    <mergeCell ref="X59:AA59"/>
    <mergeCell ref="I59:I60"/>
    <mergeCell ref="J59:J60"/>
    <mergeCell ref="X33:AA33"/>
    <mergeCell ref="B33:F34"/>
    <mergeCell ref="G33:G34"/>
    <mergeCell ref="X4:AA4"/>
    <mergeCell ref="B4:F5"/>
    <mergeCell ref="G4:G5"/>
    <mergeCell ref="I4:I5"/>
    <mergeCell ref="I33:I34"/>
    <mergeCell ref="J33:J34"/>
    <mergeCell ref="K33:K34"/>
    <mergeCell ref="L33:O33"/>
    <mergeCell ref="P33:S33"/>
    <mergeCell ref="T33:W33"/>
    <mergeCell ref="J4:J5"/>
    <mergeCell ref="K4:K5"/>
    <mergeCell ref="L4:O4"/>
    <mergeCell ref="P4:S4"/>
    <mergeCell ref="B59:F60"/>
    <mergeCell ref="T59:W59"/>
    <mergeCell ref="G59:G60"/>
    <mergeCell ref="B57:AA58"/>
    <mergeCell ref="B31:AA32"/>
    <mergeCell ref="T4:W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K49" sqref="K49"/>
    </sheetView>
  </sheetViews>
  <sheetFormatPr defaultColWidth="9.140625" defaultRowHeight="15"/>
  <cols>
    <col min="1" max="5" width="3.140625" style="47" customWidth="1"/>
    <col min="6" max="6" width="38.57421875" style="47" customWidth="1"/>
    <col min="7" max="7" width="25.8515625" style="47" customWidth="1"/>
    <col min="8" max="8" width="10.140625" style="47" customWidth="1"/>
    <col min="9" max="27" width="9.140625" style="47" customWidth="1"/>
    <col min="28" max="16384" width="9.140625" style="47" customWidth="1"/>
  </cols>
  <sheetData>
    <row r="1" ht="22.5" customHeight="1" thickBot="1">
      <c r="B1" s="46" t="s">
        <v>97</v>
      </c>
    </row>
    <row r="2" spans="2:27" ht="18.75" customHeight="1">
      <c r="B2" s="228" t="str">
        <f>"Medium-Term "&amp;Summary!$H$4&amp;" - trade balance and balance of payments [level]"</f>
        <v>Medium-Term Forecast P1Q-2015 - trade balance and balance of payments [level]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30"/>
    </row>
    <row r="3" spans="2:27" ht="18.75" customHeight="1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3"/>
    </row>
    <row r="4" spans="2:27" ht="15">
      <c r="B4" s="223" t="s">
        <v>34</v>
      </c>
      <c r="C4" s="224"/>
      <c r="D4" s="224"/>
      <c r="E4" s="224"/>
      <c r="F4" s="225"/>
      <c r="G4" s="238" t="s">
        <v>12</v>
      </c>
      <c r="H4" s="42" t="s">
        <v>55</v>
      </c>
      <c r="I4" s="241">
        <v>2015</v>
      </c>
      <c r="J4" s="241">
        <v>2016</v>
      </c>
      <c r="K4" s="239">
        <v>2017</v>
      </c>
      <c r="L4" s="234">
        <v>2014</v>
      </c>
      <c r="M4" s="235"/>
      <c r="N4" s="235"/>
      <c r="O4" s="235"/>
      <c r="P4" s="234">
        <v>2015</v>
      </c>
      <c r="Q4" s="235"/>
      <c r="R4" s="235"/>
      <c r="S4" s="235"/>
      <c r="T4" s="234">
        <v>2016</v>
      </c>
      <c r="U4" s="235"/>
      <c r="V4" s="235"/>
      <c r="W4" s="236"/>
      <c r="X4" s="235">
        <v>2017</v>
      </c>
      <c r="Y4" s="235"/>
      <c r="Z4" s="235"/>
      <c r="AA4" s="237"/>
    </row>
    <row r="5" spans="2:27" ht="15">
      <c r="B5" s="216"/>
      <c r="C5" s="217"/>
      <c r="D5" s="217"/>
      <c r="E5" s="217"/>
      <c r="F5" s="218"/>
      <c r="G5" s="220"/>
      <c r="H5" s="45">
        <v>2014</v>
      </c>
      <c r="I5" s="222"/>
      <c r="J5" s="222"/>
      <c r="K5" s="240"/>
      <c r="L5" s="48" t="s">
        <v>0</v>
      </c>
      <c r="M5" s="48" t="s">
        <v>1</v>
      </c>
      <c r="N5" s="48" t="s">
        <v>2</v>
      </c>
      <c r="O5" s="49" t="s">
        <v>3</v>
      </c>
      <c r="P5" s="48" t="s">
        <v>0</v>
      </c>
      <c r="Q5" s="48" t="s">
        <v>1</v>
      </c>
      <c r="R5" s="48" t="s">
        <v>2</v>
      </c>
      <c r="S5" s="49" t="s">
        <v>3</v>
      </c>
      <c r="T5" s="48" t="s">
        <v>0</v>
      </c>
      <c r="U5" s="48" t="s">
        <v>1</v>
      </c>
      <c r="V5" s="48" t="s">
        <v>2</v>
      </c>
      <c r="W5" s="49" t="s">
        <v>3</v>
      </c>
      <c r="X5" s="48" t="s">
        <v>0</v>
      </c>
      <c r="Y5" s="48" t="s">
        <v>1</v>
      </c>
      <c r="Z5" s="48" t="s">
        <v>2</v>
      </c>
      <c r="AA5" s="51" t="s">
        <v>3</v>
      </c>
    </row>
    <row r="6" spans="2:27" ht="3.75" customHeight="1">
      <c r="B6" s="52"/>
      <c r="C6" s="53"/>
      <c r="D6" s="53"/>
      <c r="E6" s="53"/>
      <c r="F6" s="54"/>
      <c r="G6" s="41"/>
      <c r="H6" s="115"/>
      <c r="I6" s="101"/>
      <c r="J6" s="101"/>
      <c r="K6" s="103"/>
      <c r="L6" s="57"/>
      <c r="M6" s="57"/>
      <c r="N6" s="57"/>
      <c r="O6" s="56"/>
      <c r="P6" s="57"/>
      <c r="Q6" s="57"/>
      <c r="R6" s="57"/>
      <c r="S6" s="56"/>
      <c r="T6" s="57"/>
      <c r="U6" s="57"/>
      <c r="V6" s="57"/>
      <c r="W6" s="56"/>
      <c r="X6" s="57"/>
      <c r="Y6" s="57"/>
      <c r="Z6" s="57"/>
      <c r="AA6" s="74"/>
    </row>
    <row r="7" spans="2:27" ht="15">
      <c r="B7" s="52" t="s">
        <v>94</v>
      </c>
      <c r="C7" s="53"/>
      <c r="D7" s="53"/>
      <c r="E7" s="53"/>
      <c r="F7" s="106"/>
      <c r="G7" s="55"/>
      <c r="H7" s="145"/>
      <c r="I7" s="146"/>
      <c r="J7" s="146"/>
      <c r="K7" s="147"/>
      <c r="L7" s="148"/>
      <c r="M7" s="148"/>
      <c r="N7" s="148"/>
      <c r="O7" s="149"/>
      <c r="P7" s="148"/>
      <c r="Q7" s="148"/>
      <c r="R7" s="148"/>
      <c r="S7" s="149"/>
      <c r="T7" s="148"/>
      <c r="U7" s="148"/>
      <c r="V7" s="148"/>
      <c r="W7" s="149"/>
      <c r="X7" s="148"/>
      <c r="Y7" s="148"/>
      <c r="Z7" s="148"/>
      <c r="AA7" s="150"/>
    </row>
    <row r="8" spans="2:27" ht="15">
      <c r="B8" s="52"/>
      <c r="C8" s="105" t="s">
        <v>18</v>
      </c>
      <c r="D8" s="53"/>
      <c r="E8" s="53"/>
      <c r="F8" s="106"/>
      <c r="G8" s="64" t="s">
        <v>169</v>
      </c>
      <c r="H8" s="151">
        <v>69241.1769999999</v>
      </c>
      <c r="I8" s="90">
        <v>71278.83711519574</v>
      </c>
      <c r="J8" s="90">
        <v>75795.77053253367</v>
      </c>
      <c r="K8" s="89">
        <v>80824.36618523745</v>
      </c>
      <c r="L8" s="91">
        <v>17800.3193995399</v>
      </c>
      <c r="M8" s="91">
        <v>17308.616630219</v>
      </c>
      <c r="N8" s="91">
        <v>16957.5695877867</v>
      </c>
      <c r="O8" s="92">
        <v>17174.6713824543</v>
      </c>
      <c r="P8" s="91">
        <v>17441.162254002826</v>
      </c>
      <c r="Q8" s="91">
        <v>17671.049709753228</v>
      </c>
      <c r="R8" s="91">
        <v>17950.066787615953</v>
      </c>
      <c r="S8" s="92">
        <v>18216.55836382373</v>
      </c>
      <c r="T8" s="91">
        <v>18497.197899610364</v>
      </c>
      <c r="U8" s="91">
        <v>18792.875410183893</v>
      </c>
      <c r="V8" s="91">
        <v>19097.1606684731</v>
      </c>
      <c r="W8" s="92">
        <v>19408.536554266306</v>
      </c>
      <c r="X8" s="91">
        <v>19721.29793209431</v>
      </c>
      <c r="Y8" s="91">
        <v>20037.824508457423</v>
      </c>
      <c r="Z8" s="91">
        <v>20365.542519744704</v>
      </c>
      <c r="AA8" s="94">
        <v>20699.701224941015</v>
      </c>
    </row>
    <row r="9" spans="2:27" ht="15">
      <c r="B9" s="63"/>
      <c r="C9" s="59"/>
      <c r="D9" s="75" t="s">
        <v>88</v>
      </c>
      <c r="E9" s="59"/>
      <c r="F9" s="60"/>
      <c r="G9" s="64" t="s">
        <v>169</v>
      </c>
      <c r="H9" s="140">
        <v>30931.487999999998</v>
      </c>
      <c r="I9" s="91">
        <v>31400.039927320893</v>
      </c>
      <c r="J9" s="91">
        <v>33501.43942408185</v>
      </c>
      <c r="K9" s="92">
        <v>35831.01392880909</v>
      </c>
      <c r="L9" s="91">
        <v>8053.35433174579</v>
      </c>
      <c r="M9" s="91">
        <v>7740.08912599544</v>
      </c>
      <c r="N9" s="91">
        <v>7477.73194683863</v>
      </c>
      <c r="O9" s="92">
        <v>7660.31259542014</v>
      </c>
      <c r="P9" s="91">
        <v>7673.621546891989</v>
      </c>
      <c r="Q9" s="91">
        <v>7782.535504931029</v>
      </c>
      <c r="R9" s="91">
        <v>7912.0142768926535</v>
      </c>
      <c r="S9" s="92">
        <v>8031.868598605221</v>
      </c>
      <c r="T9" s="91">
        <v>8161.400051393442</v>
      </c>
      <c r="U9" s="91">
        <v>8300.847811719126</v>
      </c>
      <c r="V9" s="91">
        <v>8446.44040490699</v>
      </c>
      <c r="W9" s="92">
        <v>8592.751156062292</v>
      </c>
      <c r="X9" s="91">
        <v>8733.32458238751</v>
      </c>
      <c r="Y9" s="91">
        <v>8880.249902143996</v>
      </c>
      <c r="Z9" s="91">
        <v>9031.346134736645</v>
      </c>
      <c r="AA9" s="94">
        <v>9186.093309540935</v>
      </c>
    </row>
    <row r="10" spans="2:27" ht="15" customHeight="1">
      <c r="B10" s="63"/>
      <c r="C10" s="59"/>
      <c r="D10" s="75" t="s">
        <v>89</v>
      </c>
      <c r="E10" s="59"/>
      <c r="F10" s="60"/>
      <c r="G10" s="64" t="s">
        <v>169</v>
      </c>
      <c r="H10" s="140">
        <v>38309.685999999994</v>
      </c>
      <c r="I10" s="91">
        <v>39878.79718787484</v>
      </c>
      <c r="J10" s="91">
        <v>42294.33110845181</v>
      </c>
      <c r="K10" s="92">
        <v>44993.35225642836</v>
      </c>
      <c r="L10" s="91">
        <v>9630.44719273918</v>
      </c>
      <c r="M10" s="91">
        <v>9706.54128686014</v>
      </c>
      <c r="N10" s="91">
        <v>9217.17513527526</v>
      </c>
      <c r="O10" s="92">
        <v>9755.52238512541</v>
      </c>
      <c r="P10" s="91">
        <v>9767.540707110837</v>
      </c>
      <c r="Q10" s="91">
        <v>9888.514204822197</v>
      </c>
      <c r="R10" s="91">
        <v>10038.052510723302</v>
      </c>
      <c r="S10" s="92">
        <v>10184.689765218505</v>
      </c>
      <c r="T10" s="91">
        <v>10335.797848216922</v>
      </c>
      <c r="U10" s="91">
        <v>10492.027598464769</v>
      </c>
      <c r="V10" s="91">
        <v>10650.720263566109</v>
      </c>
      <c r="W10" s="92">
        <v>10815.785398204014</v>
      </c>
      <c r="X10" s="91">
        <v>10987.973349706801</v>
      </c>
      <c r="Y10" s="91">
        <v>11157.574606313427</v>
      </c>
      <c r="Z10" s="91">
        <v>11334.196385008057</v>
      </c>
      <c r="AA10" s="94">
        <v>11513.60791540008</v>
      </c>
    </row>
    <row r="11" spans="2:27" ht="3.75" customHeight="1">
      <c r="B11" s="63"/>
      <c r="C11" s="59"/>
      <c r="D11" s="59"/>
      <c r="E11" s="59"/>
      <c r="F11" s="60"/>
      <c r="G11" s="64"/>
      <c r="H11" s="140"/>
      <c r="I11" s="91"/>
      <c r="J11" s="91"/>
      <c r="K11" s="92"/>
      <c r="L11" s="91"/>
      <c r="M11" s="91"/>
      <c r="N11" s="91"/>
      <c r="O11" s="92"/>
      <c r="P11" s="91"/>
      <c r="Q11" s="91"/>
      <c r="R11" s="91"/>
      <c r="S11" s="92"/>
      <c r="T11" s="91"/>
      <c r="U11" s="91"/>
      <c r="V11" s="91"/>
      <c r="W11" s="92"/>
      <c r="X11" s="91"/>
      <c r="Y11" s="91"/>
      <c r="Z11" s="91"/>
      <c r="AA11" s="94"/>
    </row>
    <row r="12" spans="2:27" ht="15" customHeight="1">
      <c r="B12" s="63"/>
      <c r="C12" s="59" t="s">
        <v>19</v>
      </c>
      <c r="D12" s="59"/>
      <c r="E12" s="59"/>
      <c r="F12" s="60"/>
      <c r="G12" s="64" t="s">
        <v>169</v>
      </c>
      <c r="H12" s="140">
        <v>64156.526000000005</v>
      </c>
      <c r="I12" s="91">
        <v>65799.37944034896</v>
      </c>
      <c r="J12" s="91">
        <v>69499.85167186646</v>
      </c>
      <c r="K12" s="92">
        <v>73698.2047513078</v>
      </c>
      <c r="L12" s="91">
        <v>16467.7272570413</v>
      </c>
      <c r="M12" s="91">
        <v>16083.9955228831</v>
      </c>
      <c r="N12" s="91">
        <v>15699.5514892436</v>
      </c>
      <c r="O12" s="92">
        <v>15905.251730832</v>
      </c>
      <c r="P12" s="91">
        <v>16152.028732462433</v>
      </c>
      <c r="Q12" s="91">
        <v>16336.3360170118</v>
      </c>
      <c r="R12" s="91">
        <v>16549.61910865013</v>
      </c>
      <c r="S12" s="92">
        <v>16761.395582224595</v>
      </c>
      <c r="T12" s="91">
        <v>16989.081630860288</v>
      </c>
      <c r="U12" s="91">
        <v>17243.285648160134</v>
      </c>
      <c r="V12" s="91">
        <v>17503.149582198206</v>
      </c>
      <c r="W12" s="92">
        <v>17764.334810647844</v>
      </c>
      <c r="X12" s="91">
        <v>18024.945853837817</v>
      </c>
      <c r="Y12" s="91">
        <v>18288.788424317896</v>
      </c>
      <c r="Z12" s="91">
        <v>18556.576245283042</v>
      </c>
      <c r="AA12" s="94">
        <v>18827.894227869056</v>
      </c>
    </row>
    <row r="13" spans="2:27" ht="15" customHeight="1">
      <c r="B13" s="63"/>
      <c r="C13" s="59"/>
      <c r="D13" s="75" t="s">
        <v>90</v>
      </c>
      <c r="E13" s="59"/>
      <c r="F13" s="60"/>
      <c r="G13" s="64" t="s">
        <v>169</v>
      </c>
      <c r="H13" s="140">
        <v>19408.709000000013</v>
      </c>
      <c r="I13" s="91">
        <v>19743.672498549582</v>
      </c>
      <c r="J13" s="91">
        <v>20854.031174428783</v>
      </c>
      <c r="K13" s="92">
        <v>22113.78330186203</v>
      </c>
      <c r="L13" s="91">
        <v>5041.13354161091</v>
      </c>
      <c r="M13" s="91">
        <v>4877.00026251993</v>
      </c>
      <c r="N13" s="91">
        <v>4730.46547687461</v>
      </c>
      <c r="O13" s="92">
        <v>4760.10971899456</v>
      </c>
      <c r="P13" s="91">
        <v>4846.55582154849</v>
      </c>
      <c r="Q13" s="91">
        <v>4901.858815227002</v>
      </c>
      <c r="R13" s="91">
        <v>4965.856250257569</v>
      </c>
      <c r="S13" s="92">
        <v>5029.401611516523</v>
      </c>
      <c r="T13" s="91">
        <v>5097.720778277469</v>
      </c>
      <c r="U13" s="91">
        <v>5173.996890728253</v>
      </c>
      <c r="V13" s="91">
        <v>5251.971310114436</v>
      </c>
      <c r="W13" s="92">
        <v>5330.342195308626</v>
      </c>
      <c r="X13" s="91">
        <v>5408.540791253027</v>
      </c>
      <c r="Y13" s="91">
        <v>5487.709034890592</v>
      </c>
      <c r="Z13" s="91">
        <v>5568.061085034608</v>
      </c>
      <c r="AA13" s="94">
        <v>5649.472390683801</v>
      </c>
    </row>
    <row r="14" spans="2:27" ht="15" customHeight="1">
      <c r="B14" s="63"/>
      <c r="C14" s="59"/>
      <c r="D14" s="75" t="s">
        <v>91</v>
      </c>
      <c r="E14" s="59"/>
      <c r="F14" s="60"/>
      <c r="G14" s="64" t="s">
        <v>169</v>
      </c>
      <c r="H14" s="140">
        <v>44747.816</v>
      </c>
      <c r="I14" s="91">
        <v>46055.70694179937</v>
      </c>
      <c r="J14" s="91">
        <v>48645.82049743769</v>
      </c>
      <c r="K14" s="92">
        <v>51584.4214494458</v>
      </c>
      <c r="L14" s="91">
        <v>11478.297673851699</v>
      </c>
      <c r="M14" s="91">
        <v>11201.775424753301</v>
      </c>
      <c r="N14" s="91">
        <v>10963.584892847131</v>
      </c>
      <c r="O14" s="92">
        <v>11104.15800854787</v>
      </c>
      <c r="P14" s="91">
        <v>11305.472910913943</v>
      </c>
      <c r="Q14" s="91">
        <v>11434.477201784795</v>
      </c>
      <c r="R14" s="91">
        <v>11583.76285839256</v>
      </c>
      <c r="S14" s="92">
        <v>11731.99397070807</v>
      </c>
      <c r="T14" s="91">
        <v>11891.360852582819</v>
      </c>
      <c r="U14" s="91">
        <v>12069.288757431883</v>
      </c>
      <c r="V14" s="91">
        <v>12251.178272083773</v>
      </c>
      <c r="W14" s="92">
        <v>12433.992615339223</v>
      </c>
      <c r="X14" s="91">
        <v>12616.405062584794</v>
      </c>
      <c r="Y14" s="91">
        <v>12801.079389427307</v>
      </c>
      <c r="Z14" s="91">
        <v>12988.515160248437</v>
      </c>
      <c r="AA14" s="94">
        <v>13178.421837185258</v>
      </c>
    </row>
    <row r="15" spans="2:27" ht="3.75" customHeight="1">
      <c r="B15" s="63"/>
      <c r="C15" s="59"/>
      <c r="D15" s="59"/>
      <c r="E15" s="59"/>
      <c r="F15" s="60"/>
      <c r="G15" s="64"/>
      <c r="H15" s="140"/>
      <c r="I15" s="91"/>
      <c r="J15" s="91"/>
      <c r="K15" s="92"/>
      <c r="L15" s="91"/>
      <c r="M15" s="91"/>
      <c r="N15" s="91"/>
      <c r="O15" s="92"/>
      <c r="P15" s="91"/>
      <c r="Q15" s="91"/>
      <c r="R15" s="91"/>
      <c r="S15" s="92"/>
      <c r="T15" s="91"/>
      <c r="U15" s="91"/>
      <c r="V15" s="91"/>
      <c r="W15" s="92"/>
      <c r="X15" s="91"/>
      <c r="Y15" s="91"/>
      <c r="Z15" s="91"/>
      <c r="AA15" s="94"/>
    </row>
    <row r="16" spans="2:27" ht="15" customHeight="1">
      <c r="B16" s="63"/>
      <c r="C16" s="59" t="s">
        <v>20</v>
      </c>
      <c r="D16" s="59"/>
      <c r="E16" s="59"/>
      <c r="F16" s="60"/>
      <c r="G16" s="64" t="s">
        <v>169</v>
      </c>
      <c r="H16" s="140">
        <v>5084.6509999999</v>
      </c>
      <c r="I16" s="91">
        <v>5479.457674846777</v>
      </c>
      <c r="J16" s="91">
        <v>6295.918860667192</v>
      </c>
      <c r="K16" s="92">
        <v>7126.161433929639</v>
      </c>
      <c r="L16" s="91">
        <v>1332.5921424986009</v>
      </c>
      <c r="M16" s="91">
        <v>1224.621107335899</v>
      </c>
      <c r="N16" s="91">
        <v>1258.0180985430998</v>
      </c>
      <c r="O16" s="92">
        <v>1269.4196516223</v>
      </c>
      <c r="P16" s="91">
        <v>1289.1335215403924</v>
      </c>
      <c r="Q16" s="91">
        <v>1334.7136927414285</v>
      </c>
      <c r="R16" s="91">
        <v>1400.447678965822</v>
      </c>
      <c r="S16" s="92">
        <v>1455.1627815991342</v>
      </c>
      <c r="T16" s="91">
        <v>1508.1162687500764</v>
      </c>
      <c r="U16" s="91">
        <v>1549.5897620237592</v>
      </c>
      <c r="V16" s="91">
        <v>1594.0110862748952</v>
      </c>
      <c r="W16" s="92">
        <v>1644.2017436184615</v>
      </c>
      <c r="X16" s="91">
        <v>1696.352078256492</v>
      </c>
      <c r="Y16" s="91">
        <v>1749.0360841395268</v>
      </c>
      <c r="Z16" s="91">
        <v>1808.9662744616617</v>
      </c>
      <c r="AA16" s="94">
        <v>1871.806997071959</v>
      </c>
    </row>
    <row r="17" spans="2:27" ht="3.75" customHeight="1">
      <c r="B17" s="52"/>
      <c r="C17" s="59"/>
      <c r="D17" s="59"/>
      <c r="E17" s="59"/>
      <c r="F17" s="60"/>
      <c r="G17" s="64"/>
      <c r="H17" s="140"/>
      <c r="I17" s="91"/>
      <c r="J17" s="91"/>
      <c r="K17" s="92"/>
      <c r="L17" s="91"/>
      <c r="M17" s="91"/>
      <c r="N17" s="91"/>
      <c r="O17" s="92"/>
      <c r="P17" s="91"/>
      <c r="Q17" s="91"/>
      <c r="R17" s="91"/>
      <c r="S17" s="92"/>
      <c r="T17" s="91"/>
      <c r="U17" s="91"/>
      <c r="V17" s="91"/>
      <c r="W17" s="92"/>
      <c r="X17" s="91"/>
      <c r="Y17" s="91"/>
      <c r="Z17" s="91"/>
      <c r="AA17" s="94"/>
    </row>
    <row r="18" spans="2:27" ht="15" customHeight="1">
      <c r="B18" s="52" t="s">
        <v>95</v>
      </c>
      <c r="C18" s="53"/>
      <c r="D18" s="53"/>
      <c r="E18" s="53"/>
      <c r="F18" s="106"/>
      <c r="G18" s="64"/>
      <c r="H18" s="140"/>
      <c r="I18" s="91"/>
      <c r="J18" s="91"/>
      <c r="K18" s="92"/>
      <c r="L18" s="91"/>
      <c r="M18" s="91"/>
      <c r="N18" s="91"/>
      <c r="O18" s="92"/>
      <c r="P18" s="91"/>
      <c r="Q18" s="91"/>
      <c r="R18" s="91"/>
      <c r="S18" s="92"/>
      <c r="T18" s="91"/>
      <c r="U18" s="91"/>
      <c r="V18" s="91"/>
      <c r="W18" s="92"/>
      <c r="X18" s="91"/>
      <c r="Y18" s="91"/>
      <c r="Z18" s="91"/>
      <c r="AA18" s="94"/>
    </row>
    <row r="19" spans="2:27" ht="15" customHeight="1">
      <c r="B19" s="52"/>
      <c r="C19" s="105" t="s">
        <v>18</v>
      </c>
      <c r="D19" s="53"/>
      <c r="E19" s="53"/>
      <c r="F19" s="106"/>
      <c r="G19" s="64" t="s">
        <v>92</v>
      </c>
      <c r="H19" s="140">
        <v>69167.70795500958</v>
      </c>
      <c r="I19" s="91">
        <v>71609.82964256752</v>
      </c>
      <c r="J19" s="91">
        <v>77987.19967080065</v>
      </c>
      <c r="K19" s="92">
        <v>85045.55538520621</v>
      </c>
      <c r="L19" s="152"/>
      <c r="M19" s="136"/>
      <c r="N19" s="136"/>
      <c r="O19" s="153"/>
      <c r="P19" s="136"/>
      <c r="Q19" s="136"/>
      <c r="R19" s="136"/>
      <c r="S19" s="153"/>
      <c r="T19" s="152"/>
      <c r="U19" s="152"/>
      <c r="V19" s="152"/>
      <c r="W19" s="153"/>
      <c r="X19" s="152"/>
      <c r="Y19" s="152"/>
      <c r="Z19" s="152"/>
      <c r="AA19" s="154"/>
    </row>
    <row r="20" spans="2:27" ht="15" customHeight="1">
      <c r="B20" s="63"/>
      <c r="C20" s="59" t="s">
        <v>19</v>
      </c>
      <c r="D20" s="59"/>
      <c r="E20" s="59"/>
      <c r="F20" s="60"/>
      <c r="G20" s="64" t="s">
        <v>93</v>
      </c>
      <c r="H20" s="140">
        <v>65653.910168</v>
      </c>
      <c r="I20" s="91">
        <v>68294.28732688542</v>
      </c>
      <c r="J20" s="91">
        <v>74291.88859636938</v>
      </c>
      <c r="K20" s="92">
        <v>80865.5254903887</v>
      </c>
      <c r="L20" s="152"/>
      <c r="M20" s="136"/>
      <c r="N20" s="136"/>
      <c r="O20" s="153"/>
      <c r="P20" s="136"/>
      <c r="Q20" s="136"/>
      <c r="R20" s="136"/>
      <c r="S20" s="153"/>
      <c r="T20" s="152"/>
      <c r="U20" s="152"/>
      <c r="V20" s="152"/>
      <c r="W20" s="153"/>
      <c r="X20" s="152"/>
      <c r="Y20" s="152"/>
      <c r="Z20" s="152"/>
      <c r="AA20" s="154"/>
    </row>
    <row r="21" spans="2:27" ht="3.75" customHeight="1">
      <c r="B21" s="63"/>
      <c r="C21" s="59"/>
      <c r="D21" s="75"/>
      <c r="E21" s="59"/>
      <c r="F21" s="60"/>
      <c r="G21" s="64"/>
      <c r="H21" s="140"/>
      <c r="I21" s="91"/>
      <c r="J21" s="91"/>
      <c r="K21" s="92"/>
      <c r="L21" s="152"/>
      <c r="M21" s="152"/>
      <c r="N21" s="152"/>
      <c r="O21" s="153"/>
      <c r="P21" s="152"/>
      <c r="Q21" s="152"/>
      <c r="R21" s="152"/>
      <c r="S21" s="153"/>
      <c r="T21" s="152"/>
      <c r="U21" s="152"/>
      <c r="V21" s="152"/>
      <c r="W21" s="153"/>
      <c r="X21" s="152"/>
      <c r="Y21" s="152"/>
      <c r="Z21" s="152"/>
      <c r="AA21" s="154"/>
    </row>
    <row r="22" spans="2:27" ht="15" customHeight="1">
      <c r="B22" s="63"/>
      <c r="C22" s="105" t="s">
        <v>147</v>
      </c>
      <c r="D22" s="59"/>
      <c r="E22" s="59"/>
      <c r="F22" s="60"/>
      <c r="G22" s="64" t="s">
        <v>93</v>
      </c>
      <c r="H22" s="140">
        <v>3513.7977870095783</v>
      </c>
      <c r="I22" s="91">
        <v>3315.5423156821053</v>
      </c>
      <c r="J22" s="91">
        <v>3695.3110744312726</v>
      </c>
      <c r="K22" s="92">
        <v>4180.029894817519</v>
      </c>
      <c r="L22" s="152"/>
      <c r="M22" s="152"/>
      <c r="N22" s="152"/>
      <c r="O22" s="153"/>
      <c r="P22" s="152"/>
      <c r="Q22" s="152"/>
      <c r="R22" s="152"/>
      <c r="S22" s="153"/>
      <c r="T22" s="152"/>
      <c r="U22" s="152"/>
      <c r="V22" s="152"/>
      <c r="W22" s="153"/>
      <c r="X22" s="152"/>
      <c r="Y22" s="152"/>
      <c r="Z22" s="152"/>
      <c r="AA22" s="154"/>
    </row>
    <row r="23" spans="2:27" ht="15" customHeight="1">
      <c r="B23" s="52"/>
      <c r="C23" s="105" t="s">
        <v>147</v>
      </c>
      <c r="D23" s="59"/>
      <c r="E23" s="59"/>
      <c r="F23" s="60"/>
      <c r="G23" s="64" t="s">
        <v>38</v>
      </c>
      <c r="H23" s="99">
        <v>4.671678919883938</v>
      </c>
      <c r="I23" s="78">
        <v>4.27581454655345</v>
      </c>
      <c r="J23" s="78">
        <v>4.509565827191424</v>
      </c>
      <c r="K23" s="77">
        <v>4.811856663578929</v>
      </c>
      <c r="L23" s="152"/>
      <c r="M23" s="152"/>
      <c r="N23" s="152"/>
      <c r="O23" s="153"/>
      <c r="P23" s="152"/>
      <c r="Q23" s="152"/>
      <c r="R23" s="152"/>
      <c r="S23" s="153"/>
      <c r="T23" s="152"/>
      <c r="U23" s="152"/>
      <c r="V23" s="152"/>
      <c r="W23" s="153"/>
      <c r="X23" s="152"/>
      <c r="Y23" s="152"/>
      <c r="Z23" s="152"/>
      <c r="AA23" s="154"/>
    </row>
    <row r="24" spans="2:27" ht="15" customHeight="1">
      <c r="B24" s="63"/>
      <c r="C24" s="105" t="s">
        <v>27</v>
      </c>
      <c r="D24" s="59"/>
      <c r="E24" s="59"/>
      <c r="F24" s="60"/>
      <c r="G24" s="64" t="s">
        <v>93</v>
      </c>
      <c r="H24" s="140">
        <v>80.85578700957808</v>
      </c>
      <c r="I24" s="91">
        <v>500.8287433828815</v>
      </c>
      <c r="J24" s="91">
        <v>574.623287932095</v>
      </c>
      <c r="K24" s="92">
        <v>1036.6269343139707</v>
      </c>
      <c r="L24" s="152"/>
      <c r="M24" s="152"/>
      <c r="N24" s="152"/>
      <c r="O24" s="153"/>
      <c r="P24" s="152"/>
      <c r="Q24" s="152"/>
      <c r="R24" s="152"/>
      <c r="S24" s="153"/>
      <c r="T24" s="152"/>
      <c r="U24" s="152"/>
      <c r="V24" s="152"/>
      <c r="W24" s="153"/>
      <c r="X24" s="152"/>
      <c r="Y24" s="152"/>
      <c r="Z24" s="152"/>
      <c r="AA24" s="154"/>
    </row>
    <row r="25" spans="2:27" ht="15" customHeight="1">
      <c r="B25" s="63"/>
      <c r="C25" s="105" t="s">
        <v>27</v>
      </c>
      <c r="D25" s="59"/>
      <c r="E25" s="59"/>
      <c r="F25" s="60"/>
      <c r="G25" s="64" t="s">
        <v>38</v>
      </c>
      <c r="H25" s="99">
        <v>0.1074997192837158</v>
      </c>
      <c r="I25" s="78">
        <v>0.6458825200811984</v>
      </c>
      <c r="J25" s="78">
        <v>0.7012404343160137</v>
      </c>
      <c r="K25" s="77">
        <v>1.1933168774004277</v>
      </c>
      <c r="L25" s="152"/>
      <c r="M25" s="152"/>
      <c r="N25" s="152"/>
      <c r="O25" s="153"/>
      <c r="P25" s="152"/>
      <c r="Q25" s="152"/>
      <c r="R25" s="152"/>
      <c r="S25" s="153"/>
      <c r="T25" s="152"/>
      <c r="U25" s="152"/>
      <c r="V25" s="152"/>
      <c r="W25" s="153"/>
      <c r="X25" s="152"/>
      <c r="Y25" s="152"/>
      <c r="Z25" s="152"/>
      <c r="AA25" s="154"/>
    </row>
    <row r="26" spans="2:27" ht="15" customHeight="1" thickBot="1">
      <c r="B26" s="65"/>
      <c r="C26" s="141" t="s">
        <v>96</v>
      </c>
      <c r="D26" s="66"/>
      <c r="E26" s="66"/>
      <c r="F26" s="67"/>
      <c r="G26" s="68" t="s">
        <v>170</v>
      </c>
      <c r="H26" s="155">
        <v>75214.882</v>
      </c>
      <c r="I26" s="96">
        <v>77541.7708037553</v>
      </c>
      <c r="J26" s="96">
        <v>81943.83264458782</v>
      </c>
      <c r="K26" s="95">
        <v>86869.37677209452</v>
      </c>
      <c r="L26" s="156"/>
      <c r="M26" s="156"/>
      <c r="N26" s="156"/>
      <c r="O26" s="157"/>
      <c r="P26" s="156"/>
      <c r="Q26" s="156"/>
      <c r="R26" s="156"/>
      <c r="S26" s="157"/>
      <c r="T26" s="156"/>
      <c r="U26" s="156"/>
      <c r="V26" s="156"/>
      <c r="W26" s="157"/>
      <c r="X26" s="156"/>
      <c r="Y26" s="156"/>
      <c r="Z26" s="156"/>
      <c r="AA26" s="158"/>
    </row>
    <row r="27" ht="15.75" thickBot="1"/>
    <row r="28" spans="2:27" ht="18.75" customHeight="1">
      <c r="B28" s="228" t="str">
        <f>"Medium-Term  "&amp;Summary!$H$4&amp;" - trade balance and balance of payments [change over previous period]"</f>
        <v>Medium-Term  Forecast P1Q-2015 - trade balance and balance of payments [change over previous period]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30"/>
    </row>
    <row r="29" spans="2:27" ht="18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</row>
    <row r="30" spans="2:27" ht="15">
      <c r="B30" s="223" t="s">
        <v>34</v>
      </c>
      <c r="C30" s="224"/>
      <c r="D30" s="224"/>
      <c r="E30" s="224"/>
      <c r="F30" s="225"/>
      <c r="G30" s="238" t="s">
        <v>12</v>
      </c>
      <c r="H30" s="42" t="s">
        <v>55</v>
      </c>
      <c r="I30" s="241">
        <v>2015</v>
      </c>
      <c r="J30" s="241">
        <v>2016</v>
      </c>
      <c r="K30" s="239">
        <v>2017</v>
      </c>
      <c r="L30" s="234">
        <v>2014</v>
      </c>
      <c r="M30" s="235"/>
      <c r="N30" s="235"/>
      <c r="O30" s="235"/>
      <c r="P30" s="234">
        <v>2015</v>
      </c>
      <c r="Q30" s="235"/>
      <c r="R30" s="235"/>
      <c r="S30" s="235"/>
      <c r="T30" s="234">
        <v>2016</v>
      </c>
      <c r="U30" s="235"/>
      <c r="V30" s="235"/>
      <c r="W30" s="236"/>
      <c r="X30" s="235">
        <v>2017</v>
      </c>
      <c r="Y30" s="235"/>
      <c r="Z30" s="235"/>
      <c r="AA30" s="237"/>
    </row>
    <row r="31" spans="2:27" ht="15">
      <c r="B31" s="216"/>
      <c r="C31" s="217"/>
      <c r="D31" s="217"/>
      <c r="E31" s="217"/>
      <c r="F31" s="218"/>
      <c r="G31" s="220"/>
      <c r="H31" s="45">
        <v>2014</v>
      </c>
      <c r="I31" s="222"/>
      <c r="J31" s="222"/>
      <c r="K31" s="240"/>
      <c r="L31" s="48" t="s">
        <v>0</v>
      </c>
      <c r="M31" s="48" t="s">
        <v>1</v>
      </c>
      <c r="N31" s="48" t="s">
        <v>2</v>
      </c>
      <c r="O31" s="49" t="s">
        <v>3</v>
      </c>
      <c r="P31" s="48" t="s">
        <v>0</v>
      </c>
      <c r="Q31" s="48" t="s">
        <v>1</v>
      </c>
      <c r="R31" s="48" t="s">
        <v>2</v>
      </c>
      <c r="S31" s="49" t="s">
        <v>3</v>
      </c>
      <c r="T31" s="48" t="s">
        <v>0</v>
      </c>
      <c r="U31" s="48" t="s">
        <v>1</v>
      </c>
      <c r="V31" s="48" t="s">
        <v>2</v>
      </c>
      <c r="W31" s="49" t="s">
        <v>3</v>
      </c>
      <c r="X31" s="48" t="s">
        <v>0</v>
      </c>
      <c r="Y31" s="48" t="s">
        <v>1</v>
      </c>
      <c r="Z31" s="48" t="s">
        <v>2</v>
      </c>
      <c r="AA31" s="51" t="s">
        <v>3</v>
      </c>
    </row>
    <row r="32" spans="2:27" ht="3.75" customHeight="1">
      <c r="B32" s="52"/>
      <c r="C32" s="53"/>
      <c r="D32" s="53"/>
      <c r="E32" s="53"/>
      <c r="F32" s="54"/>
      <c r="G32" s="41"/>
      <c r="H32" s="115"/>
      <c r="I32" s="101"/>
      <c r="J32" s="101"/>
      <c r="K32" s="103"/>
      <c r="L32" s="57"/>
      <c r="M32" s="57"/>
      <c r="N32" s="57"/>
      <c r="O32" s="56"/>
      <c r="P32" s="57"/>
      <c r="Q32" s="57"/>
      <c r="R32" s="57"/>
      <c r="S32" s="56"/>
      <c r="T32" s="57"/>
      <c r="U32" s="57"/>
      <c r="V32" s="57"/>
      <c r="W32" s="56"/>
      <c r="X32" s="57"/>
      <c r="Y32" s="57"/>
      <c r="Z32" s="57"/>
      <c r="AA32" s="74"/>
    </row>
    <row r="33" spans="2:27" ht="15">
      <c r="B33" s="52" t="s">
        <v>94</v>
      </c>
      <c r="C33" s="53"/>
      <c r="D33" s="53"/>
      <c r="E33" s="53"/>
      <c r="F33" s="106"/>
      <c r="G33" s="55"/>
      <c r="H33" s="115"/>
      <c r="I33" s="101"/>
      <c r="J33" s="101"/>
      <c r="K33" s="103"/>
      <c r="L33" s="57"/>
      <c r="M33" s="57"/>
      <c r="N33" s="57"/>
      <c r="O33" s="56"/>
      <c r="P33" s="57"/>
      <c r="Q33" s="57"/>
      <c r="R33" s="57"/>
      <c r="S33" s="56"/>
      <c r="T33" s="57"/>
      <c r="U33" s="57"/>
      <c r="V33" s="57"/>
      <c r="W33" s="56"/>
      <c r="X33" s="57"/>
      <c r="Y33" s="57"/>
      <c r="Z33" s="57"/>
      <c r="AA33" s="74"/>
    </row>
    <row r="34" spans="2:27" ht="15">
      <c r="B34" s="52"/>
      <c r="C34" s="105" t="s">
        <v>18</v>
      </c>
      <c r="D34" s="53"/>
      <c r="E34" s="53"/>
      <c r="F34" s="106"/>
      <c r="G34" s="64" t="s">
        <v>83</v>
      </c>
      <c r="H34" s="122">
        <v>4.553129867200312</v>
      </c>
      <c r="I34" s="123">
        <v>2.942844422179377</v>
      </c>
      <c r="J34" s="123">
        <v>6.336990893998433</v>
      </c>
      <c r="K34" s="124">
        <v>6.634401388591144</v>
      </c>
      <c r="L34" s="78">
        <v>3.942877498419705</v>
      </c>
      <c r="M34" s="78">
        <v>-2.7623255419428716</v>
      </c>
      <c r="N34" s="78">
        <v>-2.0281634860374</v>
      </c>
      <c r="O34" s="77">
        <v>1.2802648017671316</v>
      </c>
      <c r="P34" s="78">
        <v>1.5516504835182587</v>
      </c>
      <c r="Q34" s="78">
        <v>1.3180741764938375</v>
      </c>
      <c r="R34" s="78">
        <v>1.5789502177039765</v>
      </c>
      <c r="S34" s="77">
        <v>1.4846272125941766</v>
      </c>
      <c r="T34" s="78">
        <v>1.540573856936419</v>
      </c>
      <c r="U34" s="78">
        <v>1.5984989303690895</v>
      </c>
      <c r="V34" s="78">
        <v>1.619152214058289</v>
      </c>
      <c r="W34" s="77">
        <v>1.6304826209439796</v>
      </c>
      <c r="X34" s="78">
        <v>1.6114629609168105</v>
      </c>
      <c r="Y34" s="78">
        <v>1.6049987047150722</v>
      </c>
      <c r="Z34" s="78">
        <v>1.6354969630009606</v>
      </c>
      <c r="AA34" s="84">
        <v>1.6408043383687954</v>
      </c>
    </row>
    <row r="35" spans="2:27" ht="15">
      <c r="B35" s="63"/>
      <c r="C35" s="59"/>
      <c r="D35" s="75" t="s">
        <v>88</v>
      </c>
      <c r="E35" s="59"/>
      <c r="F35" s="60"/>
      <c r="G35" s="64" t="s">
        <v>83</v>
      </c>
      <c r="H35" s="99">
        <v>4.553128873125914</v>
      </c>
      <c r="I35" s="78">
        <v>1.5148056482795056</v>
      </c>
      <c r="J35" s="78">
        <v>6.692346575433959</v>
      </c>
      <c r="K35" s="77">
        <v>6.953654961621353</v>
      </c>
      <c r="L35" s="78">
        <v>5.319040666641882</v>
      </c>
      <c r="M35" s="78">
        <v>-3.889872379208242</v>
      </c>
      <c r="N35" s="78">
        <v>-3.389588606617849</v>
      </c>
      <c r="O35" s="77">
        <v>2.441658110768458</v>
      </c>
      <c r="P35" s="78">
        <v>0.17373901268476288</v>
      </c>
      <c r="Q35" s="78">
        <v>1.4193292876575754</v>
      </c>
      <c r="R35" s="78">
        <v>1.663709364121587</v>
      </c>
      <c r="S35" s="77">
        <v>1.51483955309088</v>
      </c>
      <c r="T35" s="78">
        <v>1.612718773943996</v>
      </c>
      <c r="U35" s="78">
        <v>1.708625474153493</v>
      </c>
      <c r="V35" s="78">
        <v>1.753948469966133</v>
      </c>
      <c r="W35" s="77">
        <v>1.7322178828172525</v>
      </c>
      <c r="X35" s="78">
        <v>1.6359536517712456</v>
      </c>
      <c r="Y35" s="78">
        <v>1.6823526753235711</v>
      </c>
      <c r="Z35" s="78">
        <v>1.7014862673647002</v>
      </c>
      <c r="AA35" s="84">
        <v>1.7134452881735598</v>
      </c>
    </row>
    <row r="36" spans="2:27" ht="15" customHeight="1">
      <c r="B36" s="63"/>
      <c r="C36" s="59"/>
      <c r="D36" s="75" t="s">
        <v>89</v>
      </c>
      <c r="E36" s="59"/>
      <c r="F36" s="60"/>
      <c r="G36" s="64" t="s">
        <v>83</v>
      </c>
      <c r="H36" s="99">
        <v>4.55311962893515</v>
      </c>
      <c r="I36" s="78">
        <v>4.095860216329754</v>
      </c>
      <c r="J36" s="78">
        <v>6.057188508462374</v>
      </c>
      <c r="K36" s="77">
        <v>6.381519880420086</v>
      </c>
      <c r="L36" s="78">
        <v>-1.0251192073663589</v>
      </c>
      <c r="M36" s="78">
        <v>0.7901408169116877</v>
      </c>
      <c r="N36" s="78">
        <v>-5.041612013203306</v>
      </c>
      <c r="O36" s="77">
        <v>5.840696763912305</v>
      </c>
      <c r="P36" s="78">
        <v>0.12319506338020858</v>
      </c>
      <c r="Q36" s="78">
        <v>1.2385256569577479</v>
      </c>
      <c r="R36" s="78">
        <v>1.512242413811606</v>
      </c>
      <c r="S36" s="77">
        <v>1.460813781742587</v>
      </c>
      <c r="T36" s="78">
        <v>1.483678801041762</v>
      </c>
      <c r="U36" s="78">
        <v>1.511540304310401</v>
      </c>
      <c r="V36" s="78">
        <v>1.512507126120795</v>
      </c>
      <c r="W36" s="77">
        <v>1.5498025537536506</v>
      </c>
      <c r="X36" s="78">
        <v>1.5920059909045392</v>
      </c>
      <c r="Y36" s="78">
        <v>1.5435171820029154</v>
      </c>
      <c r="Z36" s="78">
        <v>1.5829764525588672</v>
      </c>
      <c r="AA36" s="84">
        <v>1.5829223731232673</v>
      </c>
    </row>
    <row r="37" spans="2:27" ht="3.75" customHeight="1">
      <c r="B37" s="63"/>
      <c r="C37" s="59"/>
      <c r="D37" s="59"/>
      <c r="E37" s="59"/>
      <c r="F37" s="60"/>
      <c r="G37" s="64"/>
      <c r="H37" s="71"/>
      <c r="I37" s="59"/>
      <c r="J37" s="59"/>
      <c r="K37" s="60"/>
      <c r="L37" s="59"/>
      <c r="M37" s="59"/>
      <c r="N37" s="59"/>
      <c r="O37" s="60"/>
      <c r="P37" s="59"/>
      <c r="Q37" s="59"/>
      <c r="R37" s="59"/>
      <c r="S37" s="60"/>
      <c r="T37" s="59"/>
      <c r="U37" s="59"/>
      <c r="V37" s="59"/>
      <c r="W37" s="60"/>
      <c r="X37" s="59"/>
      <c r="Y37" s="59"/>
      <c r="Z37" s="59"/>
      <c r="AA37" s="62"/>
    </row>
    <row r="38" spans="2:27" ht="15" customHeight="1">
      <c r="B38" s="63"/>
      <c r="C38" s="59" t="s">
        <v>19</v>
      </c>
      <c r="D38" s="59"/>
      <c r="E38" s="59"/>
      <c r="F38" s="60"/>
      <c r="G38" s="64" t="s">
        <v>83</v>
      </c>
      <c r="H38" s="99">
        <v>4.969046607095166</v>
      </c>
      <c r="I38" s="78">
        <v>2.560695758914619</v>
      </c>
      <c r="J38" s="78">
        <v>5.623871019744485</v>
      </c>
      <c r="K38" s="77">
        <v>6.040808690158443</v>
      </c>
      <c r="L38" s="78">
        <v>3.247818753808815</v>
      </c>
      <c r="M38" s="78">
        <v>-2.3302045763122834</v>
      </c>
      <c r="N38" s="78">
        <v>-2.3902271863514386</v>
      </c>
      <c r="O38" s="77">
        <v>1.3102300516631544</v>
      </c>
      <c r="P38" s="78">
        <v>1.5515441428195658</v>
      </c>
      <c r="Q38" s="78">
        <v>1.14107823606669</v>
      </c>
      <c r="R38" s="78">
        <v>1.3055748327913221</v>
      </c>
      <c r="S38" s="77">
        <v>1.2796456050385672</v>
      </c>
      <c r="T38" s="78">
        <v>1.3583955316772887</v>
      </c>
      <c r="U38" s="78">
        <v>1.4962787443324288</v>
      </c>
      <c r="V38" s="78">
        <v>1.5070441871720703</v>
      </c>
      <c r="W38" s="77">
        <v>1.492218456015948</v>
      </c>
      <c r="X38" s="78">
        <v>1.4670464499113365</v>
      </c>
      <c r="Y38" s="78">
        <v>1.4637634565981301</v>
      </c>
      <c r="Z38" s="78">
        <v>1.4642184859499991</v>
      </c>
      <c r="AA38" s="84">
        <v>1.462112293774993</v>
      </c>
    </row>
    <row r="39" spans="2:27" ht="15" customHeight="1">
      <c r="B39" s="63"/>
      <c r="C39" s="59"/>
      <c r="D39" s="75" t="s">
        <v>90</v>
      </c>
      <c r="E39" s="59"/>
      <c r="F39" s="60"/>
      <c r="G39" s="64" t="s">
        <v>83</v>
      </c>
      <c r="H39" s="99">
        <v>4.969049377404616</v>
      </c>
      <c r="I39" s="78">
        <v>1.7258412115384232</v>
      </c>
      <c r="J39" s="78">
        <v>5.623871019744527</v>
      </c>
      <c r="K39" s="77">
        <v>6.040808690158457</v>
      </c>
      <c r="L39" s="78">
        <v>5.5723970279736506</v>
      </c>
      <c r="M39" s="78">
        <v>-3.255880403408824</v>
      </c>
      <c r="N39" s="78">
        <v>-3.004608934952273</v>
      </c>
      <c r="O39" s="77">
        <v>0.6266664932842048</v>
      </c>
      <c r="P39" s="78">
        <v>1.8160527310742083</v>
      </c>
      <c r="Q39" s="78">
        <v>1.14107823606669</v>
      </c>
      <c r="R39" s="78">
        <v>1.3055748327913221</v>
      </c>
      <c r="S39" s="77">
        <v>1.2796456050385672</v>
      </c>
      <c r="T39" s="78">
        <v>1.3583955316772887</v>
      </c>
      <c r="U39" s="78">
        <v>1.4962787443324288</v>
      </c>
      <c r="V39" s="78">
        <v>1.5070441871720703</v>
      </c>
      <c r="W39" s="77">
        <v>1.492218456015948</v>
      </c>
      <c r="X39" s="78">
        <v>1.4670464499113365</v>
      </c>
      <c r="Y39" s="78">
        <v>1.4637634565981301</v>
      </c>
      <c r="Z39" s="78">
        <v>1.4642184859499991</v>
      </c>
      <c r="AA39" s="84">
        <v>1.462112293774993</v>
      </c>
    </row>
    <row r="40" spans="2:27" ht="15" customHeight="1">
      <c r="B40" s="63"/>
      <c r="C40" s="59"/>
      <c r="D40" s="75" t="s">
        <v>91</v>
      </c>
      <c r="E40" s="59"/>
      <c r="F40" s="60"/>
      <c r="G40" s="64" t="s">
        <v>83</v>
      </c>
      <c r="H40" s="99">
        <v>4.969043059722722</v>
      </c>
      <c r="I40" s="78">
        <v>2.922803968353165</v>
      </c>
      <c r="J40" s="78">
        <v>5.623871019744527</v>
      </c>
      <c r="K40" s="77">
        <v>6.040808690158457</v>
      </c>
      <c r="L40" s="78">
        <v>3.0504133236161692</v>
      </c>
      <c r="M40" s="78">
        <v>-2.4090876274130153</v>
      </c>
      <c r="N40" s="78">
        <v>-2.1263641063525114</v>
      </c>
      <c r="O40" s="77">
        <v>1.28218203329142</v>
      </c>
      <c r="P40" s="78">
        <v>1.8129686394150895</v>
      </c>
      <c r="Q40" s="78">
        <v>1.14107823606669</v>
      </c>
      <c r="R40" s="78">
        <v>1.3055748327913221</v>
      </c>
      <c r="S40" s="77">
        <v>1.2796456050385672</v>
      </c>
      <c r="T40" s="78">
        <v>1.3583955316772887</v>
      </c>
      <c r="U40" s="78">
        <v>1.4962787443324288</v>
      </c>
      <c r="V40" s="78">
        <v>1.5070441871720703</v>
      </c>
      <c r="W40" s="77">
        <v>1.492218456015948</v>
      </c>
      <c r="X40" s="78">
        <v>1.4670464499113365</v>
      </c>
      <c r="Y40" s="78">
        <v>1.4637634565981301</v>
      </c>
      <c r="Z40" s="78">
        <v>1.4642184859499991</v>
      </c>
      <c r="AA40" s="84">
        <v>1.462112293774993</v>
      </c>
    </row>
    <row r="41" spans="2:27" ht="3.75" customHeight="1">
      <c r="B41" s="52"/>
      <c r="C41" s="59"/>
      <c r="D41" s="59"/>
      <c r="E41" s="59"/>
      <c r="F41" s="60"/>
      <c r="G41" s="64"/>
      <c r="H41" s="71"/>
      <c r="I41" s="59"/>
      <c r="J41" s="59"/>
      <c r="K41" s="60"/>
      <c r="L41" s="59"/>
      <c r="M41" s="59"/>
      <c r="N41" s="59"/>
      <c r="O41" s="60"/>
      <c r="P41" s="59"/>
      <c r="Q41" s="59"/>
      <c r="R41" s="59"/>
      <c r="S41" s="60"/>
      <c r="T41" s="59"/>
      <c r="U41" s="59"/>
      <c r="V41" s="59"/>
      <c r="W41" s="60"/>
      <c r="X41" s="59"/>
      <c r="Y41" s="59"/>
      <c r="Z41" s="59"/>
      <c r="AA41" s="62"/>
    </row>
    <row r="42" spans="2:27" ht="15" customHeight="1">
      <c r="B42" s="52" t="s">
        <v>95</v>
      </c>
      <c r="C42" s="53"/>
      <c r="D42" s="53"/>
      <c r="E42" s="53"/>
      <c r="F42" s="106"/>
      <c r="G42" s="64"/>
      <c r="H42" s="71"/>
      <c r="I42" s="59"/>
      <c r="J42" s="59"/>
      <c r="K42" s="60"/>
      <c r="L42" s="59"/>
      <c r="M42" s="59"/>
      <c r="N42" s="59"/>
      <c r="O42" s="60"/>
      <c r="P42" s="59"/>
      <c r="Q42" s="59"/>
      <c r="R42" s="59"/>
      <c r="S42" s="60"/>
      <c r="T42" s="59"/>
      <c r="U42" s="59"/>
      <c r="V42" s="59"/>
      <c r="W42" s="60"/>
      <c r="X42" s="59"/>
      <c r="Y42" s="59"/>
      <c r="Z42" s="59"/>
      <c r="AA42" s="62"/>
    </row>
    <row r="43" spans="2:27" ht="15" customHeight="1">
      <c r="B43" s="52"/>
      <c r="C43" s="105" t="s">
        <v>18</v>
      </c>
      <c r="D43" s="53"/>
      <c r="E43" s="53"/>
      <c r="F43" s="106"/>
      <c r="G43" s="64" t="s">
        <v>83</v>
      </c>
      <c r="H43" s="99">
        <v>-0.004260398053346215</v>
      </c>
      <c r="I43" s="78">
        <v>3.5307251891972813</v>
      </c>
      <c r="J43" s="78">
        <v>8.905718754066383</v>
      </c>
      <c r="K43" s="77">
        <v>9.050659267418592</v>
      </c>
      <c r="L43" s="116"/>
      <c r="M43" s="116"/>
      <c r="N43" s="116"/>
      <c r="O43" s="117"/>
      <c r="P43" s="116"/>
      <c r="Q43" s="116"/>
      <c r="R43" s="116"/>
      <c r="S43" s="117"/>
      <c r="T43" s="116"/>
      <c r="U43" s="116"/>
      <c r="V43" s="116"/>
      <c r="W43" s="117"/>
      <c r="X43" s="116"/>
      <c r="Y43" s="116"/>
      <c r="Z43" s="116"/>
      <c r="AA43" s="119"/>
    </row>
    <row r="44" spans="2:27" ht="15" customHeight="1" thickBot="1">
      <c r="B44" s="65"/>
      <c r="C44" s="66" t="s">
        <v>19</v>
      </c>
      <c r="D44" s="66"/>
      <c r="E44" s="66"/>
      <c r="F44" s="67"/>
      <c r="G44" s="68" t="s">
        <v>83</v>
      </c>
      <c r="H44" s="100">
        <v>0.4219573030198598</v>
      </c>
      <c r="I44" s="85">
        <v>4.02166017550063</v>
      </c>
      <c r="J44" s="85">
        <v>8.78199554345871</v>
      </c>
      <c r="K44" s="86">
        <v>8.848391147698687</v>
      </c>
      <c r="L44" s="142"/>
      <c r="M44" s="142"/>
      <c r="N44" s="142"/>
      <c r="O44" s="143"/>
      <c r="P44" s="142"/>
      <c r="Q44" s="142"/>
      <c r="R44" s="142"/>
      <c r="S44" s="143"/>
      <c r="T44" s="142"/>
      <c r="U44" s="142"/>
      <c r="V44" s="142"/>
      <c r="W44" s="143"/>
      <c r="X44" s="142"/>
      <c r="Y44" s="142"/>
      <c r="Z44" s="142"/>
      <c r="AA44" s="144"/>
    </row>
    <row r="45" ht="15">
      <c r="B45" s="47" t="s">
        <v>49</v>
      </c>
    </row>
  </sheetData>
  <sheetProtection/>
  <mergeCells count="20"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P4:S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86"/>
  <sheetViews>
    <sheetView showGridLines="0" zoomScale="80" zoomScaleNormal="80" zoomScalePageLayoutView="0" workbookViewId="0" topLeftCell="A1">
      <selection activeCell="B26" sqref="B26"/>
    </sheetView>
  </sheetViews>
  <sheetFormatPr defaultColWidth="9.140625" defaultRowHeight="15"/>
  <cols>
    <col min="1" max="2" width="3.140625" style="47" customWidth="1"/>
    <col min="3" max="3" width="36.421875" style="47" customWidth="1"/>
    <col min="4" max="23" width="7.7109375" style="47" customWidth="1"/>
    <col min="24" max="16384" width="9.140625" style="47" customWidth="1"/>
  </cols>
  <sheetData>
    <row r="1" ht="22.5" customHeight="1" thickBot="1">
      <c r="B1" s="46" t="s">
        <v>98</v>
      </c>
    </row>
    <row r="2" spans="2:23" ht="15">
      <c r="B2" s="247" t="s">
        <v>101</v>
      </c>
      <c r="C2" s="248"/>
      <c r="D2" s="246">
        <v>2014</v>
      </c>
      <c r="E2" s="244"/>
      <c r="F2" s="244"/>
      <c r="G2" s="244"/>
      <c r="H2" s="245"/>
      <c r="I2" s="244">
        <v>2015</v>
      </c>
      <c r="J2" s="244"/>
      <c r="K2" s="244"/>
      <c r="L2" s="244"/>
      <c r="M2" s="245"/>
      <c r="N2" s="244">
        <v>2016</v>
      </c>
      <c r="O2" s="244"/>
      <c r="P2" s="244"/>
      <c r="Q2" s="244"/>
      <c r="R2" s="245"/>
      <c r="S2" s="244">
        <v>2017</v>
      </c>
      <c r="T2" s="244"/>
      <c r="U2" s="244"/>
      <c r="V2" s="244"/>
      <c r="W2" s="245"/>
    </row>
    <row r="3" spans="2:23" ht="81.75" customHeight="1" thickBot="1">
      <c r="B3" s="249"/>
      <c r="C3" s="250"/>
      <c r="D3" s="159" t="s">
        <v>5</v>
      </c>
      <c r="E3" s="160" t="s">
        <v>6</v>
      </c>
      <c r="F3" s="160" t="s">
        <v>99</v>
      </c>
      <c r="G3" s="161" t="s">
        <v>100</v>
      </c>
      <c r="H3" s="162" t="s">
        <v>7</v>
      </c>
      <c r="I3" s="159" t="s">
        <v>5</v>
      </c>
      <c r="J3" s="160" t="s">
        <v>6</v>
      </c>
      <c r="K3" s="160" t="s">
        <v>99</v>
      </c>
      <c r="L3" s="161" t="s">
        <v>100</v>
      </c>
      <c r="M3" s="162" t="s">
        <v>7</v>
      </c>
      <c r="N3" s="159" t="s">
        <v>5</v>
      </c>
      <c r="O3" s="160" t="s">
        <v>6</v>
      </c>
      <c r="P3" s="160" t="s">
        <v>99</v>
      </c>
      <c r="Q3" s="161" t="s">
        <v>100</v>
      </c>
      <c r="R3" s="162" t="s">
        <v>7</v>
      </c>
      <c r="S3" s="159" t="s">
        <v>5</v>
      </c>
      <c r="T3" s="160" t="s">
        <v>6</v>
      </c>
      <c r="U3" s="160" t="s">
        <v>99</v>
      </c>
      <c r="V3" s="161" t="s">
        <v>100</v>
      </c>
      <c r="W3" s="162" t="s">
        <v>7</v>
      </c>
    </row>
    <row r="4" spans="2:23" ht="15" customHeight="1">
      <c r="B4" s="63" t="s">
        <v>102</v>
      </c>
      <c r="C4" s="62"/>
      <c r="D4" s="163">
        <v>2.4097139843264728</v>
      </c>
      <c r="E4" s="120">
        <v>2.3987689870662576</v>
      </c>
      <c r="F4" s="120">
        <v>2.4</v>
      </c>
      <c r="G4" s="121">
        <v>2.351</v>
      </c>
      <c r="H4" s="164">
        <v>2.6</v>
      </c>
      <c r="I4" s="163">
        <v>3.1581496212744327</v>
      </c>
      <c r="J4" s="120">
        <v>2.8803615986383813</v>
      </c>
      <c r="K4" s="120">
        <v>2.5</v>
      </c>
      <c r="L4" s="121">
        <v>2.651</v>
      </c>
      <c r="M4" s="164">
        <v>2.834665897072819</v>
      </c>
      <c r="N4" s="163">
        <v>3.779433946717532</v>
      </c>
      <c r="O4" s="120">
        <v>3.5896850335720876</v>
      </c>
      <c r="P4" s="120">
        <v>3.2</v>
      </c>
      <c r="Q4" s="121">
        <v>2.9</v>
      </c>
      <c r="R4" s="164">
        <v>3.4409214147429035</v>
      </c>
      <c r="S4" s="163">
        <v>3.491579697863159</v>
      </c>
      <c r="T4" s="120">
        <v>3.565740490506464</v>
      </c>
      <c r="U4" s="120" t="s">
        <v>10</v>
      </c>
      <c r="V4" s="121">
        <v>3.1</v>
      </c>
      <c r="W4" s="164" t="s">
        <v>10</v>
      </c>
    </row>
    <row r="5" spans="2:23" ht="15" customHeight="1">
      <c r="B5" s="63"/>
      <c r="C5" s="62" t="s">
        <v>103</v>
      </c>
      <c r="D5" s="163">
        <v>2.213827924414062</v>
      </c>
      <c r="E5" s="120">
        <v>2.3618501656369695</v>
      </c>
      <c r="F5" s="120">
        <v>2.1</v>
      </c>
      <c r="G5" s="121" t="s">
        <v>10</v>
      </c>
      <c r="H5" s="164">
        <v>-0.7471570203475109</v>
      </c>
      <c r="I5" s="163">
        <v>2.9950982790431198</v>
      </c>
      <c r="J5" s="120">
        <v>2.774759979243213</v>
      </c>
      <c r="K5" s="120">
        <v>2.2</v>
      </c>
      <c r="L5" s="121" t="s">
        <v>10</v>
      </c>
      <c r="M5" s="164">
        <v>2.4159658485386926</v>
      </c>
      <c r="N5" s="163">
        <v>3.0265970850541493</v>
      </c>
      <c r="O5" s="120">
        <v>2.724173535583496</v>
      </c>
      <c r="P5" s="120">
        <v>2.7</v>
      </c>
      <c r="Q5" s="121" t="s">
        <v>10</v>
      </c>
      <c r="R5" s="164">
        <v>2.455775976213559</v>
      </c>
      <c r="S5" s="163">
        <v>2.758335956880913</v>
      </c>
      <c r="T5" s="120">
        <v>2.7861949237714345</v>
      </c>
      <c r="U5" s="120" t="s">
        <v>10</v>
      </c>
      <c r="V5" s="121" t="s">
        <v>10</v>
      </c>
      <c r="W5" s="164" t="s">
        <v>10</v>
      </c>
    </row>
    <row r="6" spans="2:23" ht="15">
      <c r="B6" s="63"/>
      <c r="C6" s="62" t="s">
        <v>104</v>
      </c>
      <c r="D6" s="163">
        <v>4.374030918133315</v>
      </c>
      <c r="E6" s="120">
        <v>3.7959485795079795</v>
      </c>
      <c r="F6" s="120">
        <v>4.3</v>
      </c>
      <c r="G6" s="121" t="s">
        <v>10</v>
      </c>
      <c r="H6" s="164">
        <v>2.418402710732903</v>
      </c>
      <c r="I6" s="163">
        <v>2.7253083540860388</v>
      </c>
      <c r="J6" s="120">
        <v>2.272078940661748</v>
      </c>
      <c r="K6" s="120">
        <v>1.6</v>
      </c>
      <c r="L6" s="121" t="s">
        <v>10</v>
      </c>
      <c r="M6" s="164">
        <v>0.9081673793700951</v>
      </c>
      <c r="N6" s="163">
        <v>1.506044670885089</v>
      </c>
      <c r="O6" s="120">
        <v>0.9985602761559909</v>
      </c>
      <c r="P6" s="120">
        <v>2.3</v>
      </c>
      <c r="Q6" s="121" t="s">
        <v>10</v>
      </c>
      <c r="R6" s="164">
        <v>1.5158331730223518</v>
      </c>
      <c r="S6" s="163">
        <v>0.7622480430043481</v>
      </c>
      <c r="T6" s="120">
        <v>1.204662110106991</v>
      </c>
      <c r="U6" s="120" t="s">
        <v>10</v>
      </c>
      <c r="V6" s="121" t="s">
        <v>10</v>
      </c>
      <c r="W6" s="164" t="s">
        <v>10</v>
      </c>
    </row>
    <row r="7" spans="2:23" ht="15">
      <c r="B7" s="63"/>
      <c r="C7" s="62" t="s">
        <v>105</v>
      </c>
      <c r="D7" s="163">
        <v>5.720763770146192</v>
      </c>
      <c r="E7" s="120">
        <v>4.625198859940771</v>
      </c>
      <c r="F7" s="120">
        <v>3.9</v>
      </c>
      <c r="G7" s="121" t="s">
        <v>10</v>
      </c>
      <c r="H7" s="164">
        <v>3.9</v>
      </c>
      <c r="I7" s="163">
        <v>6.12214773019366</v>
      </c>
      <c r="J7" s="120">
        <v>3.7472944917995132</v>
      </c>
      <c r="K7" s="120">
        <v>4</v>
      </c>
      <c r="L7" s="121" t="s">
        <v>10</v>
      </c>
      <c r="M7" s="164">
        <v>3.5155396352901436</v>
      </c>
      <c r="N7" s="163">
        <v>3.5813722434190822</v>
      </c>
      <c r="O7" s="120">
        <v>1.8157955820829796</v>
      </c>
      <c r="P7" s="120">
        <v>4.5</v>
      </c>
      <c r="Q7" s="121" t="s">
        <v>10</v>
      </c>
      <c r="R7" s="164">
        <v>3.9138514828737536</v>
      </c>
      <c r="S7" s="163">
        <v>3.718323852350707</v>
      </c>
      <c r="T7" s="120">
        <v>1.6972223789112562</v>
      </c>
      <c r="U7" s="120" t="s">
        <v>10</v>
      </c>
      <c r="V7" s="121" t="s">
        <v>10</v>
      </c>
      <c r="W7" s="164" t="s">
        <v>10</v>
      </c>
    </row>
    <row r="8" spans="2:23" ht="15">
      <c r="B8" s="63"/>
      <c r="C8" s="62" t="s">
        <v>106</v>
      </c>
      <c r="D8" s="163">
        <v>4.553129867200312</v>
      </c>
      <c r="E8" s="120">
        <v>4.104844089807491</v>
      </c>
      <c r="F8" s="120">
        <v>4.4</v>
      </c>
      <c r="G8" s="121">
        <v>6.335</v>
      </c>
      <c r="H8" s="164">
        <v>5.265485487387611</v>
      </c>
      <c r="I8" s="163">
        <v>2.942844422179377</v>
      </c>
      <c r="J8" s="120">
        <v>1.4214113410620843</v>
      </c>
      <c r="K8" s="120">
        <v>4.1</v>
      </c>
      <c r="L8" s="121">
        <v>6.429</v>
      </c>
      <c r="M8" s="164">
        <v>5.056671353358744</v>
      </c>
      <c r="N8" s="163">
        <v>6.336990893998433</v>
      </c>
      <c r="O8" s="120">
        <v>5.886936890265004</v>
      </c>
      <c r="P8" s="120">
        <v>5.6</v>
      </c>
      <c r="Q8" s="121">
        <v>6</v>
      </c>
      <c r="R8" s="164">
        <v>6.153348528770097</v>
      </c>
      <c r="S8" s="163">
        <v>6.634401388591144</v>
      </c>
      <c r="T8" s="120">
        <v>5.9829487131821235</v>
      </c>
      <c r="U8" s="120" t="s">
        <v>10</v>
      </c>
      <c r="V8" s="121">
        <v>5.654</v>
      </c>
      <c r="W8" s="164" t="s">
        <v>10</v>
      </c>
    </row>
    <row r="9" spans="2:23" ht="15">
      <c r="B9" s="63"/>
      <c r="C9" s="62" t="s">
        <v>107</v>
      </c>
      <c r="D9" s="163">
        <v>4.969046607095166</v>
      </c>
      <c r="E9" s="120">
        <v>4.651139571903928</v>
      </c>
      <c r="F9" s="120">
        <v>4.8</v>
      </c>
      <c r="G9" s="121">
        <v>6.573</v>
      </c>
      <c r="H9" s="164">
        <v>3.7658518905530736</v>
      </c>
      <c r="I9" s="163">
        <v>2.560695758914619</v>
      </c>
      <c r="J9" s="120">
        <v>1.0109250415802018</v>
      </c>
      <c r="K9" s="120">
        <v>4.1</v>
      </c>
      <c r="L9" s="121">
        <v>6.11</v>
      </c>
      <c r="M9" s="164">
        <v>4.637553754656776</v>
      </c>
      <c r="N9" s="163">
        <v>5.623871019744485</v>
      </c>
      <c r="O9" s="120">
        <v>4.469211110560467</v>
      </c>
      <c r="P9" s="120">
        <v>5.5</v>
      </c>
      <c r="Q9" s="121">
        <v>5.84</v>
      </c>
      <c r="R9" s="164">
        <v>5.424972987434984</v>
      </c>
      <c r="S9" s="163">
        <v>6.040808690158443</v>
      </c>
      <c r="T9" s="120">
        <v>4.852538810478824</v>
      </c>
      <c r="U9" s="120" t="s">
        <v>10</v>
      </c>
      <c r="V9" s="121">
        <v>5.45</v>
      </c>
      <c r="W9" s="164" t="s">
        <v>10</v>
      </c>
    </row>
    <row r="10" spans="2:23" ht="3.75" customHeight="1">
      <c r="B10" s="63"/>
      <c r="C10" s="62"/>
      <c r="D10" s="163"/>
      <c r="E10" s="120"/>
      <c r="F10" s="120"/>
      <c r="G10" s="121"/>
      <c r="H10" s="164"/>
      <c r="I10" s="163"/>
      <c r="J10" s="120"/>
      <c r="K10" s="120"/>
      <c r="L10" s="121"/>
      <c r="M10" s="164"/>
      <c r="N10" s="163"/>
      <c r="O10" s="120"/>
      <c r="P10" s="120"/>
      <c r="Q10" s="121"/>
      <c r="R10" s="164"/>
      <c r="S10" s="163"/>
      <c r="T10" s="120"/>
      <c r="U10" s="120"/>
      <c r="V10" s="121"/>
      <c r="W10" s="164"/>
    </row>
    <row r="11" spans="2:23" ht="15">
      <c r="B11" s="63" t="s">
        <v>31</v>
      </c>
      <c r="C11" s="62"/>
      <c r="D11" s="163">
        <v>-0.10168112798262996</v>
      </c>
      <c r="E11" s="121">
        <v>-0.1</v>
      </c>
      <c r="F11" s="121">
        <v>-0.1</v>
      </c>
      <c r="G11" s="121">
        <v>0.113</v>
      </c>
      <c r="H11" s="164">
        <v>0</v>
      </c>
      <c r="I11" s="163">
        <v>-0.26728500863205795</v>
      </c>
      <c r="J11" s="120">
        <v>0</v>
      </c>
      <c r="K11" s="120">
        <v>0.4</v>
      </c>
      <c r="L11" s="121">
        <v>1.258</v>
      </c>
      <c r="M11" s="164">
        <v>0.993</v>
      </c>
      <c r="N11" s="163">
        <v>1.6782680260191114</v>
      </c>
      <c r="O11" s="120">
        <v>1.6</v>
      </c>
      <c r="P11" s="120">
        <v>1.3</v>
      </c>
      <c r="Q11" s="121">
        <v>1.517</v>
      </c>
      <c r="R11" s="164">
        <v>1.16</v>
      </c>
      <c r="S11" s="163">
        <v>2.387195326698091</v>
      </c>
      <c r="T11" s="120">
        <v>1.8</v>
      </c>
      <c r="U11" s="120" t="s">
        <v>10</v>
      </c>
      <c r="V11" s="121">
        <v>1.681</v>
      </c>
      <c r="W11" s="164" t="s">
        <v>10</v>
      </c>
    </row>
    <row r="12" spans="2:23" ht="3.75" customHeight="1">
      <c r="B12" s="63"/>
      <c r="C12" s="62"/>
      <c r="D12" s="60"/>
      <c r="E12" s="60"/>
      <c r="F12" s="60"/>
      <c r="G12" s="60"/>
      <c r="H12" s="164"/>
      <c r="I12" s="163"/>
      <c r="J12" s="120"/>
      <c r="K12" s="120"/>
      <c r="L12" s="121"/>
      <c r="M12" s="164"/>
      <c r="N12" s="163"/>
      <c r="O12" s="120"/>
      <c r="P12" s="120"/>
      <c r="Q12" s="121"/>
      <c r="R12" s="164"/>
      <c r="S12" s="163"/>
      <c r="T12" s="120"/>
      <c r="U12" s="120"/>
      <c r="V12" s="121"/>
      <c r="W12" s="164"/>
    </row>
    <row r="13" spans="2:23" ht="15">
      <c r="B13" s="63" t="s">
        <v>173</v>
      </c>
      <c r="C13" s="62"/>
      <c r="D13" s="163">
        <v>1.409430467750994</v>
      </c>
      <c r="E13" s="121">
        <v>1.2002278023820923</v>
      </c>
      <c r="F13" s="121">
        <v>0.8</v>
      </c>
      <c r="G13" s="121" t="s">
        <v>10</v>
      </c>
      <c r="H13" s="121">
        <v>0.04</v>
      </c>
      <c r="I13" s="163">
        <v>1.4259978426121052</v>
      </c>
      <c r="J13" s="120">
        <v>0.6140273394324325</v>
      </c>
      <c r="K13" s="120">
        <v>0.7</v>
      </c>
      <c r="L13" s="121" t="s">
        <v>10</v>
      </c>
      <c r="M13" s="121">
        <v>0.609</v>
      </c>
      <c r="N13" s="163">
        <v>1.0895280779481027</v>
      </c>
      <c r="O13" s="120">
        <v>0.7099084658084065</v>
      </c>
      <c r="P13" s="120">
        <v>0.6</v>
      </c>
      <c r="Q13" s="121" t="s">
        <v>10</v>
      </c>
      <c r="R13" s="121">
        <v>0.555</v>
      </c>
      <c r="S13" s="163">
        <v>0.7817525735418656</v>
      </c>
      <c r="T13" s="120">
        <v>0.7397573094630738</v>
      </c>
      <c r="U13" s="120" t="s">
        <v>10</v>
      </c>
      <c r="V13" s="121" t="s">
        <v>10</v>
      </c>
      <c r="W13" s="164" t="s">
        <v>10</v>
      </c>
    </row>
    <row r="14" spans="2:23" ht="15">
      <c r="B14" s="63" t="s">
        <v>108</v>
      </c>
      <c r="C14" s="62"/>
      <c r="D14" s="163">
        <v>13.180916961085304</v>
      </c>
      <c r="E14" s="120">
        <v>13.4</v>
      </c>
      <c r="F14" s="120">
        <v>13.4</v>
      </c>
      <c r="G14" s="121">
        <v>13.862</v>
      </c>
      <c r="H14" s="164">
        <v>14.229</v>
      </c>
      <c r="I14" s="163">
        <v>12.04043189128713</v>
      </c>
      <c r="J14" s="120">
        <v>12.9</v>
      </c>
      <c r="K14" s="120">
        <v>12.8</v>
      </c>
      <c r="L14" s="121">
        <v>13.229</v>
      </c>
      <c r="M14" s="164">
        <v>12.811</v>
      </c>
      <c r="N14" s="163">
        <v>10.99908698244434</v>
      </c>
      <c r="O14" s="120">
        <v>12.2</v>
      </c>
      <c r="P14" s="120">
        <v>12.1</v>
      </c>
      <c r="Q14" s="121">
        <v>12.757</v>
      </c>
      <c r="R14" s="164">
        <v>12.225</v>
      </c>
      <c r="S14" s="163">
        <v>10.20338948525108</v>
      </c>
      <c r="T14" s="120">
        <v>11.4</v>
      </c>
      <c r="U14" s="120" t="s">
        <v>10</v>
      </c>
      <c r="V14" s="121">
        <v>12.204</v>
      </c>
      <c r="W14" s="164" t="s">
        <v>10</v>
      </c>
    </row>
    <row r="15" spans="2:23" ht="15">
      <c r="B15" s="63" t="s">
        <v>109</v>
      </c>
      <c r="C15" s="62"/>
      <c r="D15" s="163">
        <v>4.1262135922330145</v>
      </c>
      <c r="E15" s="120">
        <v>4.3689320388349495</v>
      </c>
      <c r="F15" s="120" t="s">
        <v>10</v>
      </c>
      <c r="G15" s="121" t="s">
        <v>10</v>
      </c>
      <c r="H15" s="164" t="s">
        <v>10</v>
      </c>
      <c r="I15" s="163">
        <v>2.565752656138386</v>
      </c>
      <c r="J15" s="120">
        <v>2.55813953488373</v>
      </c>
      <c r="K15" s="120" t="s">
        <v>10</v>
      </c>
      <c r="L15" s="121" t="s">
        <v>10</v>
      </c>
      <c r="M15" s="164" t="s">
        <v>10</v>
      </c>
      <c r="N15" s="163">
        <v>3.8356570676393744</v>
      </c>
      <c r="O15" s="120">
        <v>3.8548752834467015</v>
      </c>
      <c r="P15" s="120" t="s">
        <v>10</v>
      </c>
      <c r="Q15" s="121" t="s">
        <v>10</v>
      </c>
      <c r="R15" s="164" t="s">
        <v>10</v>
      </c>
      <c r="S15" s="163">
        <v>4.320446544360294</v>
      </c>
      <c r="T15" s="120">
        <v>4.366812227074246</v>
      </c>
      <c r="U15" s="120" t="s">
        <v>10</v>
      </c>
      <c r="V15" s="121" t="s">
        <v>10</v>
      </c>
      <c r="W15" s="164" t="s">
        <v>10</v>
      </c>
    </row>
    <row r="16" spans="2:23" ht="15">
      <c r="B16" s="63" t="s">
        <v>75</v>
      </c>
      <c r="C16" s="62"/>
      <c r="D16" s="163">
        <v>3.357902131240607</v>
      </c>
      <c r="E16" s="120" t="s">
        <v>10</v>
      </c>
      <c r="F16" s="120">
        <v>3.3</v>
      </c>
      <c r="G16" s="121" t="s">
        <v>10</v>
      </c>
      <c r="H16" s="164">
        <v>0.797848133304683</v>
      </c>
      <c r="I16" s="163">
        <v>2.6531866027343227</v>
      </c>
      <c r="J16" s="120" t="s">
        <v>10</v>
      </c>
      <c r="K16" s="120">
        <v>2.3</v>
      </c>
      <c r="L16" s="121" t="s">
        <v>10</v>
      </c>
      <c r="M16" s="164">
        <v>3.5813740743918316</v>
      </c>
      <c r="N16" s="163">
        <v>3.7970940894065137</v>
      </c>
      <c r="O16" s="120" t="s">
        <v>10</v>
      </c>
      <c r="P16" s="120">
        <v>3</v>
      </c>
      <c r="Q16" s="121" t="s">
        <v>10</v>
      </c>
      <c r="R16" s="164">
        <v>3.933468433035287</v>
      </c>
      <c r="S16" s="163">
        <v>4.3196082264092155</v>
      </c>
      <c r="T16" s="120" t="s">
        <v>10</v>
      </c>
      <c r="U16" s="120" t="s">
        <v>10</v>
      </c>
      <c r="V16" s="121" t="s">
        <v>10</v>
      </c>
      <c r="W16" s="164" t="s">
        <v>10</v>
      </c>
    </row>
    <row r="17" spans="2:23" ht="3.75" customHeight="1">
      <c r="B17" s="63"/>
      <c r="C17" s="62"/>
      <c r="D17" s="163"/>
      <c r="E17" s="120"/>
      <c r="F17" s="120"/>
      <c r="G17" s="121"/>
      <c r="H17" s="164"/>
      <c r="I17" s="163"/>
      <c r="J17" s="120"/>
      <c r="K17" s="120"/>
      <c r="L17" s="121"/>
      <c r="M17" s="164"/>
      <c r="N17" s="163"/>
      <c r="O17" s="120"/>
      <c r="P17" s="120"/>
      <c r="Q17" s="121"/>
      <c r="R17" s="164"/>
      <c r="S17" s="163"/>
      <c r="T17" s="120"/>
      <c r="U17" s="120"/>
      <c r="V17" s="121"/>
      <c r="W17" s="164"/>
    </row>
    <row r="18" spans="2:23" ht="15">
      <c r="B18" s="63" t="s">
        <v>110</v>
      </c>
      <c r="C18" s="62"/>
      <c r="D18" s="163" t="s">
        <v>10</v>
      </c>
      <c r="E18" s="189">
        <v>-2.9</v>
      </c>
      <c r="F18" s="189">
        <v>-3</v>
      </c>
      <c r="G18" s="190">
        <v>-2.892</v>
      </c>
      <c r="H18" s="191">
        <v>-2.8617156513897215</v>
      </c>
      <c r="I18" s="192" t="s">
        <v>10</v>
      </c>
      <c r="J18" s="189">
        <v>-2.5</v>
      </c>
      <c r="K18" s="189">
        <v>-2.8</v>
      </c>
      <c r="L18" s="190">
        <v>-2.342</v>
      </c>
      <c r="M18" s="191">
        <v>-2.6444331169755886</v>
      </c>
      <c r="N18" s="192" t="s">
        <v>10</v>
      </c>
      <c r="O18" s="189">
        <v>-1.4</v>
      </c>
      <c r="P18" s="189">
        <v>-2.6</v>
      </c>
      <c r="Q18" s="190">
        <v>-1.345</v>
      </c>
      <c r="R18" s="191">
        <v>-2.1604457326986988</v>
      </c>
      <c r="S18" s="192" t="s">
        <v>10</v>
      </c>
      <c r="T18" s="189">
        <v>-0.39</v>
      </c>
      <c r="U18" s="120" t="s">
        <v>10</v>
      </c>
      <c r="V18" s="121">
        <v>-0.832</v>
      </c>
      <c r="W18" s="164" t="s">
        <v>10</v>
      </c>
    </row>
    <row r="19" spans="2:23" ht="15">
      <c r="B19" s="63" t="s">
        <v>111</v>
      </c>
      <c r="C19" s="62"/>
      <c r="D19" s="163" t="s">
        <v>10</v>
      </c>
      <c r="E19" s="189">
        <v>54.1</v>
      </c>
      <c r="F19" s="189">
        <v>53.6</v>
      </c>
      <c r="G19" s="190">
        <v>55.653</v>
      </c>
      <c r="H19" s="191">
        <v>54.4</v>
      </c>
      <c r="I19" s="192" t="s">
        <v>10</v>
      </c>
      <c r="J19" s="189">
        <v>54.4</v>
      </c>
      <c r="K19" s="189">
        <v>54.9</v>
      </c>
      <c r="L19" s="190">
        <v>55.74</v>
      </c>
      <c r="M19" s="191">
        <v>54.6</v>
      </c>
      <c r="N19" s="192" t="s">
        <v>10</v>
      </c>
      <c r="O19" s="189">
        <v>52.3</v>
      </c>
      <c r="P19" s="189">
        <v>55.2</v>
      </c>
      <c r="Q19" s="190">
        <v>54.54</v>
      </c>
      <c r="R19" s="191">
        <v>54.8</v>
      </c>
      <c r="S19" s="192" t="s">
        <v>10</v>
      </c>
      <c r="T19" s="189">
        <v>51</v>
      </c>
      <c r="U19" s="120" t="s">
        <v>10</v>
      </c>
      <c r="V19" s="121">
        <v>52.657</v>
      </c>
      <c r="W19" s="164" t="s">
        <v>10</v>
      </c>
    </row>
    <row r="20" spans="2:23" ht="3.75" customHeight="1">
      <c r="B20" s="63"/>
      <c r="C20" s="62"/>
      <c r="D20" s="163"/>
      <c r="E20" s="120"/>
      <c r="F20" s="121"/>
      <c r="G20" s="121"/>
      <c r="H20" s="164"/>
      <c r="I20" s="163"/>
      <c r="J20" s="120"/>
      <c r="K20" s="121"/>
      <c r="L20" s="121"/>
      <c r="M20" s="164"/>
      <c r="N20" s="163"/>
      <c r="O20" s="120"/>
      <c r="P20" s="121"/>
      <c r="Q20" s="121"/>
      <c r="R20" s="164"/>
      <c r="S20" s="163"/>
      <c r="T20" s="120"/>
      <c r="U20" s="121"/>
      <c r="V20" s="121"/>
      <c r="W20" s="164"/>
    </row>
    <row r="21" spans="2:23" ht="15.75" thickBot="1">
      <c r="B21" s="65" t="s">
        <v>112</v>
      </c>
      <c r="C21" s="69"/>
      <c r="D21" s="165">
        <v>0.1074997192837161</v>
      </c>
      <c r="E21" s="166">
        <v>2.003726113345732</v>
      </c>
      <c r="F21" s="169">
        <v>1.1</v>
      </c>
      <c r="G21" s="169">
        <v>1.902</v>
      </c>
      <c r="H21" s="167">
        <v>0.9444659226132448</v>
      </c>
      <c r="I21" s="165">
        <v>0.6458825200811982</v>
      </c>
      <c r="J21" s="166">
        <v>1.8662705910834194</v>
      </c>
      <c r="K21" s="169">
        <v>0.8</v>
      </c>
      <c r="L21" s="169">
        <v>2.235</v>
      </c>
      <c r="M21" s="167">
        <v>1.0591097658117443</v>
      </c>
      <c r="N21" s="165">
        <v>0.7012404343160137</v>
      </c>
      <c r="O21" s="166">
        <v>2.854341943664633</v>
      </c>
      <c r="P21" s="169">
        <v>0.7</v>
      </c>
      <c r="Q21" s="169">
        <v>2.401</v>
      </c>
      <c r="R21" s="167">
        <v>1.49572250426557</v>
      </c>
      <c r="S21" s="165">
        <v>1.1933168774004277</v>
      </c>
      <c r="T21" s="166">
        <v>3.517557581559426</v>
      </c>
      <c r="U21" s="169" t="s">
        <v>10</v>
      </c>
      <c r="V21" s="169">
        <v>2.592</v>
      </c>
      <c r="W21" s="167" t="s">
        <v>10</v>
      </c>
    </row>
    <row r="22" ht="15">
      <c r="B22" s="47" t="s">
        <v>162</v>
      </c>
    </row>
    <row r="23" ht="15">
      <c r="B23" s="47" t="str">
        <f>"National Bank of Slovakia - Medium-term "&amp;Summary!H4&amp;""</f>
        <v>National Bank of Slovakia - Medium-term Forecast P1Q-2015</v>
      </c>
    </row>
    <row r="24" ht="15">
      <c r="B24" s="47" t="s">
        <v>182</v>
      </c>
    </row>
    <row r="25" ht="15">
      <c r="B25" s="47" t="s">
        <v>183</v>
      </c>
    </row>
    <row r="26" ht="15">
      <c r="B26" s="47" t="s">
        <v>171</v>
      </c>
    </row>
    <row r="27" ht="15">
      <c r="B27" s="47" t="s">
        <v>172</v>
      </c>
    </row>
    <row r="31" spans="4:7" ht="15">
      <c r="D31" s="174"/>
      <c r="E31" s="168"/>
      <c r="F31" s="168"/>
      <c r="G31" s="171"/>
    </row>
    <row r="32" spans="4:7" ht="15">
      <c r="D32" s="174"/>
      <c r="E32" s="171"/>
      <c r="F32" s="171"/>
      <c r="G32" s="171"/>
    </row>
    <row r="33" spans="4:7" ht="15">
      <c r="D33" s="174"/>
      <c r="E33" s="171"/>
      <c r="F33" s="171"/>
      <c r="G33" s="171"/>
    </row>
    <row r="34" spans="4:7" ht="15">
      <c r="D34" s="174"/>
      <c r="E34" s="171"/>
      <c r="F34" s="171"/>
      <c r="G34" s="171"/>
    </row>
    <row r="35" spans="4:7" ht="15">
      <c r="D35" s="174"/>
      <c r="E35" s="168"/>
      <c r="F35" s="168"/>
      <c r="G35" s="171"/>
    </row>
    <row r="36" spans="4:7" ht="15">
      <c r="D36" s="174"/>
      <c r="E36" s="168"/>
      <c r="F36" s="168"/>
      <c r="G36" s="171"/>
    </row>
    <row r="38" spans="4:7" ht="15">
      <c r="D38" s="171"/>
      <c r="E38" s="171"/>
      <c r="F38" s="171"/>
      <c r="G38" s="171"/>
    </row>
    <row r="40" spans="4:7" ht="15">
      <c r="D40" s="168"/>
      <c r="E40" s="168"/>
      <c r="F40" s="171"/>
      <c r="G40" s="171"/>
    </row>
    <row r="41" spans="4:7" ht="15">
      <c r="D41" s="168"/>
      <c r="E41" s="168"/>
      <c r="F41" s="168"/>
      <c r="G41" s="171"/>
    </row>
    <row r="42" spans="4:7" ht="15">
      <c r="D42" s="171"/>
      <c r="E42" s="171"/>
      <c r="F42" s="171"/>
      <c r="G42" s="171"/>
    </row>
    <row r="43" spans="4:7" ht="15">
      <c r="D43" s="171"/>
      <c r="E43" s="171"/>
      <c r="F43" s="171"/>
      <c r="G43" s="171"/>
    </row>
    <row r="45" spans="4:7" ht="15">
      <c r="D45" s="171"/>
      <c r="E45" s="171"/>
      <c r="F45" s="171"/>
      <c r="G45" s="171"/>
    </row>
    <row r="46" spans="4:7" ht="15">
      <c r="D46" s="168"/>
      <c r="E46" s="168"/>
      <c r="F46" s="168"/>
      <c r="G46" s="171"/>
    </row>
    <row r="48" spans="4:7" ht="15">
      <c r="D48" s="171"/>
      <c r="E48" s="171"/>
      <c r="F48" s="171"/>
      <c r="G48" s="171"/>
    </row>
    <row r="69" spans="4:7" ht="15">
      <c r="D69" s="168"/>
      <c r="E69" s="168"/>
      <c r="F69" s="168"/>
      <c r="G69" s="171"/>
    </row>
    <row r="70" spans="4:7" ht="15">
      <c r="D70" s="171"/>
      <c r="E70" s="171"/>
      <c r="F70" s="171"/>
      <c r="G70" s="171"/>
    </row>
    <row r="71" spans="4:7" ht="15">
      <c r="D71" s="171"/>
      <c r="E71" s="171"/>
      <c r="F71" s="171"/>
      <c r="G71" s="171"/>
    </row>
    <row r="72" spans="4:7" ht="15">
      <c r="D72" s="171"/>
      <c r="E72" s="171"/>
      <c r="F72" s="171"/>
      <c r="G72" s="171"/>
    </row>
    <row r="73" spans="4:7" ht="15">
      <c r="D73" s="168"/>
      <c r="E73" s="168"/>
      <c r="F73" s="168"/>
      <c r="G73" s="171"/>
    </row>
    <row r="74" spans="4:7" ht="15">
      <c r="D74" s="168"/>
      <c r="E74" s="168"/>
      <c r="F74" s="168"/>
      <c r="G74" s="171"/>
    </row>
    <row r="76" spans="4:7" ht="15">
      <c r="D76" s="171"/>
      <c r="E76" s="171"/>
      <c r="F76" s="171"/>
      <c r="G76" s="171"/>
    </row>
    <row r="78" spans="4:7" ht="15">
      <c r="D78" s="168"/>
      <c r="E78" s="168"/>
      <c r="F78" s="171"/>
      <c r="G78" s="171"/>
    </row>
    <row r="79" spans="4:7" ht="15">
      <c r="D79" s="168"/>
      <c r="E79" s="168"/>
      <c r="F79" s="168"/>
      <c r="G79" s="171"/>
    </row>
    <row r="80" spans="4:7" ht="15">
      <c r="D80" s="171"/>
      <c r="E80" s="171"/>
      <c r="F80" s="171"/>
      <c r="G80" s="171"/>
    </row>
    <row r="81" spans="4:7" ht="15">
      <c r="D81" s="170"/>
      <c r="E81" s="170"/>
      <c r="F81" s="171"/>
      <c r="G81" s="170"/>
    </row>
    <row r="83" spans="4:7" ht="15">
      <c r="D83" s="170"/>
      <c r="E83" s="170"/>
      <c r="F83" s="170"/>
      <c r="G83" s="170"/>
    </row>
    <row r="84" spans="4:7" ht="15">
      <c r="D84" s="168"/>
      <c r="E84" s="168"/>
      <c r="F84" s="168"/>
      <c r="G84" s="171"/>
    </row>
    <row r="86" spans="4:7" ht="15">
      <c r="D86" s="171"/>
      <c r="E86" s="171"/>
      <c r="F86" s="171"/>
      <c r="G86" s="171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2014-09-23T09:50:11Z</cp:lastPrinted>
  <dcterms:created xsi:type="dcterms:W3CDTF">2013-10-16T07:18:04Z</dcterms:created>
  <dcterms:modified xsi:type="dcterms:W3CDTF">2015-03-31T08:23:08Z</dcterms:modified>
  <cp:category/>
  <cp:version/>
  <cp:contentType/>
  <cp:contentStatus/>
</cp:coreProperties>
</file>