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6870" tabRatio="701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Porovnanie predikcií" sheetId="6" r:id="rId6"/>
  </sheets>
  <definedNames>
    <definedName name="_xlnm.Print_Area" localSheetId="5">'Porovnanie predikcií'!$A$1:$W$30</definedName>
  </definedNames>
  <calcPr fullCalcOnLoad="1"/>
</workbook>
</file>

<file path=xl/sharedStrings.xml><?xml version="1.0" encoding="utf-8"?>
<sst xmlns="http://schemas.openxmlformats.org/spreadsheetml/2006/main" count="614" uniqueCount="173">
  <si>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</si>
  <si>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</si>
  <si>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</si>
  <si>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</si>
  <si>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</si>
  <si>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</si>
  <si>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</si>
  <si>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</si>
  <si>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</si>
  <si>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</si>
  <si>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</si>
  <si>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</si>
  <si>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</si>
  <si>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</si>
  <si>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</si>
  <si>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</si>
  <si>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</si>
  <si>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</si>
  <si>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</si>
  <si>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</si>
  <si>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</si>
  <si>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</si>
  <si>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</si>
  <si>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</si>
  <si>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</si>
  <si>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</si>
  <si>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</si>
  <si>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</si>
  <si>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</si>
  <si>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</si>
  <si>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</si>
  <si>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</si>
  <si>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</si>
  <si>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</si>
  <si>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</si>
  <si>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</si>
  <si>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</si>
  <si>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</si>
  <si>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Index HICP</t>
  </si>
  <si>
    <t>[medziročný rast v %, ESA 95]</t>
  </si>
  <si>
    <t>[v tis. osôb, ESA 95]</t>
  </si>
  <si>
    <t>Počet nezamestnaných</t>
  </si>
  <si>
    <t>[v tis. osôb, VZPS]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</si>
  <si>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</si>
  <si>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</si>
  <si>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</si>
  <si>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</si>
  <si>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</si>
  <si>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</si>
  <si>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</si>
  <si>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</si>
  <si>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</si>
  <si>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</si>
  <si>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</si>
  <si>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</si>
  <si>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</si>
  <si>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</si>
  <si>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</si>
  <si>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</si>
  <si>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</si>
  <si>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</si>
  <si>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</si>
  <si>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</si>
  <si>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</si>
  <si>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</si>
  <si>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</si>
  <si>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</si>
  <si>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</si>
  <si>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</si>
  <si>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</si>
  <si>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</si>
  <si>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</si>
  <si>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</si>
  <si>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</si>
  <si>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Vládna spotreba (s.c.)</t>
  </si>
  <si>
    <t>Tvorba hrubého fixného kapitálu (s.c.)</t>
  </si>
  <si>
    <t>Export tovarov a služieb (s.c.)</t>
  </si>
  <si>
    <t>Import tovarov a služieb (s.c.)</t>
  </si>
  <si>
    <t>Hrubý domáci produkt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</si>
  <si>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</si>
  <si>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</si>
  <si>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</si>
  <si>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</si>
  <si>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</si>
  <si>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</si>
  <si>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</si>
  <si>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</si>
  <si>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</si>
  <si>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</si>
  <si>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</si>
  <si>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Ceny neergetických komodít v USD</t>
  </si>
  <si>
    <t>[rast v %, s.c.]</t>
  </si>
  <si>
    <t>[príspevok v p.b., s.c.]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</si>
  <si>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</si>
  <si>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</si>
  <si>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</si>
  <si>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</si>
  <si>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</si>
  <si>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</si>
  <si>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</si>
  <si>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</si>
  <si>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</si>
  <si>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</si>
  <si>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</si>
  <si>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</si>
  <si>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[% z HDP, b.c.]</t>
  </si>
  <si>
    <t>Obyvateľstvo v produktívnom veku (15 - 64 r.)</t>
  </si>
  <si>
    <t>[€, s.c.]</t>
  </si>
  <si>
    <t>[zmena v p.b.]</t>
  </si>
  <si>
    <t>Zamestnanosť (ESA 95)</t>
  </si>
  <si>
    <t>Priemerná nominálna mzda</t>
  </si>
  <si>
    <t>[€]</t>
  </si>
  <si>
    <t>-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</si>
  <si>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</si>
  <si>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</si>
  <si>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</si>
  <si>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</si>
  <si>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</si>
  <si>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</si>
  <si>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</si>
  <si>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</si>
  <si>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[mil. € v b.c.]</t>
  </si>
  <si>
    <t>[ESA 95, mil. €, s.c.]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</si>
  <si>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b.c.]</t>
    </r>
  </si>
  <si>
    <t>[BoP, mil. €, b.c.]</t>
  </si>
  <si>
    <t>[ESA 95, mil. €, b.c.]</t>
  </si>
  <si>
    <t>Obchodná bilancia (tovary a služby)</t>
  </si>
  <si>
    <r>
      <t xml:space="preserve">[v 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</si>
  <si>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</si>
  <si>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</si>
  <si>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</si>
  <si>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</si>
  <si>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</si>
  <si>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</si>
  <si>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</si>
  <si>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</si>
  <si>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</si>
  <si>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</si>
  <si>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</si>
  <si>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</si>
  <si>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Predpoklad týkajúci sa krátkodobých úrokových sadzieb je výhradne technickej povahy.</t>
  </si>
  <si>
    <t>7) Zmeny oproti predchádzajúcej predikcii v %.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</si>
  <si>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</si>
  <si>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8)</t>
    </r>
  </si>
  <si>
    <t>Zdroj: NBS a ŠÚ SR.</t>
  </si>
  <si>
    <t>P3Q-2014</t>
  </si>
  <si>
    <t>Zmena oproti P2Q-2014</t>
  </si>
  <si>
    <t>Európska komisia -  European Economic Forecast (jarná predikcia, máj 2014)</t>
  </si>
  <si>
    <t>Medzinárodný menový fond - World Economic Outlook (apríl 2014)</t>
  </si>
  <si>
    <t>Organizácia pre ekonomickú spoluprácu a rozvoj (OECD) - Economic Outlook (máj 2014)</t>
  </si>
  <si>
    <t>Inštitút finančnej politiky - Makroekonomická prognóza (september 2014), Deficit (rozpočtový cieľ) a dlh VS sú z Rozpočtu verejnej správy na roky 2015 až 2017</t>
  </si>
  <si>
    <t>3) HDP s. c. / zamestnanosť ESA 95.</t>
  </si>
  <si>
    <t xml:space="preserve">8) Technické predpoklady týkajúce sa vývoja úrokových sadzieb a cien komodít sú založené na očakávaniach trhu s dátumom uzávierky 13. augusta 2014. </t>
  </si>
  <si>
    <t>1) Deflátor exportu tovarov a služieb / deflátor importu tovarov a služieb.</t>
  </si>
  <si>
    <t>Tabuľka 2 Cenový vývoj</t>
  </si>
  <si>
    <t>Tabuľka 1 Hrubý domáci produkt</t>
  </si>
  <si>
    <t>2) Kompenzácie na zamestnanca v b. c. / produktivita práce ESA 95 v s. c.</t>
  </si>
  <si>
    <t>Tabuľka 3 Trh práce</t>
  </si>
  <si>
    <t>1) Priemerné mesačné mzdy zo štatistického výkazníctva ŠÚ SR.</t>
  </si>
  <si>
    <t>2) Odvetvia mimo súkromného sektora sú definované ako priemer sekcií O, P a Q klasifikácie SK NACE Rev. 2 (verejná správa, školstvo, zdravotníctvo).</t>
  </si>
  <si>
    <t>4) Ekonomicky aktívne obyvateľstvo v tis. osôb / populácia v produktívnom veku v tis. osôb.</t>
  </si>
  <si>
    <t>5) Miera nezamestnanosti, ktorá nezrýchľuje infláciu.</t>
  </si>
  <si>
    <t>Tabuľka 4 Obchodná a platobná bilanciia</t>
  </si>
  <si>
    <t>Tabuľka 5 Porovnanie predikcií vybraných inštitúcií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</si>
  <si>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</si>
  <si>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</si>
  <si>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</si>
  <si>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</si>
  <si>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</si>
  <si>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</si>
  <si>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</si>
  <si>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</si>
  <si>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Zdroj: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</si>
</sst>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0.0\ \ "/>
  </numFmts>
  <fonts count="8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7" borderId="0" applyNumberFormat="0" applyBorder="0" applyAlignment="0" applyProtection="0"/>
    <xf numFmtId="0" fontId="55" fillId="11" borderId="0" applyNumberFormat="0" applyBorder="0" applyAlignment="0" applyProtection="0"/>
    <xf numFmtId="0" fontId="6" fillId="12" borderId="0" applyNumberFormat="0" applyBorder="0" applyAlignment="0" applyProtection="0"/>
    <xf numFmtId="0" fontId="55" fillId="13" borderId="0" applyNumberFormat="0" applyBorder="0" applyAlignment="0" applyProtection="0"/>
    <xf numFmtId="0" fontId="6" fillId="9" borderId="0" applyNumberFormat="0" applyBorder="0" applyAlignment="0" applyProtection="0"/>
    <xf numFmtId="0" fontId="55" fillId="14" borderId="0" applyNumberFormat="0" applyBorder="0" applyAlignment="0" applyProtection="0"/>
    <xf numFmtId="0" fontId="6" fillId="6" borderId="0" applyNumberFormat="0" applyBorder="0" applyAlignment="0" applyProtection="0"/>
    <xf numFmtId="0" fontId="55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5" fillId="20" borderId="0" applyNumberFormat="0" applyBorder="0" applyAlignment="0" applyProtection="0"/>
    <xf numFmtId="0" fontId="6" fillId="21" borderId="0" applyNumberFormat="0" applyBorder="0" applyAlignment="0" applyProtection="0"/>
    <xf numFmtId="0" fontId="55" fillId="22" borderId="0" applyNumberFormat="0" applyBorder="0" applyAlignment="0" applyProtection="0"/>
    <xf numFmtId="0" fontId="6" fillId="17" borderId="0" applyNumberFormat="0" applyBorder="0" applyAlignment="0" applyProtection="0"/>
    <xf numFmtId="0" fontId="55" fillId="23" borderId="0" applyNumberFormat="0" applyBorder="0" applyAlignment="0" applyProtection="0"/>
    <xf numFmtId="0" fontId="6" fillId="24" borderId="0" applyNumberFormat="0" applyBorder="0" applyAlignment="0" applyProtection="0"/>
    <xf numFmtId="0" fontId="55" fillId="25" borderId="0" applyNumberFormat="0" applyBorder="0" applyAlignment="0" applyProtection="0"/>
    <xf numFmtId="0" fontId="6" fillId="21" borderId="0" applyNumberFormat="0" applyBorder="0" applyAlignment="0" applyProtection="0"/>
    <xf numFmtId="0" fontId="55" fillId="26" borderId="0" applyNumberFormat="0" applyBorder="0" applyAlignment="0" applyProtection="0"/>
    <xf numFmtId="0" fontId="6" fillId="16" borderId="0" applyNumberFormat="0" applyBorder="0" applyAlignment="0" applyProtection="0"/>
    <xf numFmtId="0" fontId="55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6" fillId="32" borderId="0" applyNumberFormat="0" applyBorder="0" applyAlignment="0" applyProtection="0"/>
    <xf numFmtId="0" fontId="11" fillId="30" borderId="0" applyNumberFormat="0" applyBorder="0" applyAlignment="0" applyProtection="0"/>
    <xf numFmtId="0" fontId="56" fillId="33" borderId="0" applyNumberFormat="0" applyBorder="0" applyAlignment="0" applyProtection="0"/>
    <xf numFmtId="0" fontId="11" fillId="17" borderId="0" applyNumberFormat="0" applyBorder="0" applyAlignment="0" applyProtection="0"/>
    <xf numFmtId="0" fontId="56" fillId="34" borderId="0" applyNumberFormat="0" applyBorder="0" applyAlignment="0" applyProtection="0"/>
    <xf numFmtId="0" fontId="11" fillId="24" borderId="0" applyNumberFormat="0" applyBorder="0" applyAlignment="0" applyProtection="0"/>
    <xf numFmtId="0" fontId="56" fillId="35" borderId="0" applyNumberFormat="0" applyBorder="0" applyAlignment="0" applyProtection="0"/>
    <xf numFmtId="0" fontId="11" fillId="21" borderId="0" applyNumberFormat="0" applyBorder="0" applyAlignment="0" applyProtection="0"/>
    <xf numFmtId="0" fontId="56" fillId="36" borderId="0" applyNumberFormat="0" applyBorder="0" applyAlignment="0" applyProtection="0"/>
    <xf numFmtId="0" fontId="11" fillId="30" borderId="0" applyNumberFormat="0" applyBorder="0" applyAlignment="0" applyProtection="0"/>
    <xf numFmtId="0" fontId="56" fillId="37" borderId="0" applyNumberFormat="0" applyBorder="0" applyAlignment="0" applyProtection="0"/>
    <xf numFmtId="0" fontId="11" fillId="7" borderId="0" applyNumberFormat="0" applyBorder="0" applyAlignment="0" applyProtection="0"/>
    <xf numFmtId="0" fontId="56" fillId="38" borderId="0" applyNumberFormat="0" applyBorder="0" applyAlignment="0" applyProtection="0"/>
    <xf numFmtId="0" fontId="11" fillId="30" borderId="0" applyNumberFormat="0" applyBorder="0" applyAlignment="0" applyProtection="0"/>
    <xf numFmtId="0" fontId="56" fillId="39" borderId="0" applyNumberFormat="0" applyBorder="0" applyAlignment="0" applyProtection="0"/>
    <xf numFmtId="0" fontId="11" fillId="40" borderId="0" applyNumberFormat="0" applyBorder="0" applyAlignment="0" applyProtection="0"/>
    <xf numFmtId="0" fontId="56" fillId="41" borderId="0" applyNumberFormat="0" applyBorder="0" applyAlignment="0" applyProtection="0"/>
    <xf numFmtId="0" fontId="11" fillId="42" borderId="0" applyNumberFormat="0" applyBorder="0" applyAlignment="0" applyProtection="0"/>
    <xf numFmtId="0" fontId="56" fillId="43" borderId="0" applyNumberFormat="0" applyBorder="0" applyAlignment="0" applyProtection="0"/>
    <xf numFmtId="0" fontId="11" fillId="44" borderId="0" applyNumberFormat="0" applyBorder="0" applyAlignment="0" applyProtection="0"/>
    <xf numFmtId="0" fontId="56" fillId="45" borderId="0" applyNumberFormat="0" applyBorder="0" applyAlignment="0" applyProtection="0"/>
    <xf numFmtId="0" fontId="11" fillId="30" borderId="0" applyNumberFormat="0" applyBorder="0" applyAlignment="0" applyProtection="0"/>
    <xf numFmtId="0" fontId="56" fillId="46" borderId="0" applyNumberFormat="0" applyBorder="0" applyAlignment="0" applyProtection="0"/>
    <xf numFmtId="0" fontId="11" fillId="47" borderId="0" applyNumberFormat="0" applyBorder="0" applyAlignment="0" applyProtection="0"/>
    <xf numFmtId="0" fontId="57" fillId="48" borderId="0" applyNumberFormat="0" applyBorder="0" applyAlignment="0" applyProtection="0"/>
    <xf numFmtId="0" fontId="12" fillId="3" borderId="0" applyNumberFormat="0" applyBorder="0" applyAlignment="0" applyProtection="0"/>
    <xf numFmtId="0" fontId="58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5" fillId="4" borderId="0" applyNumberFormat="0" applyBorder="0" applyAlignment="0" applyProtection="0"/>
    <xf numFmtId="0" fontId="61" fillId="0" borderId="4" applyNumberFormat="0" applyFill="0" applyAlignment="0" applyProtection="0"/>
    <xf numFmtId="0" fontId="16" fillId="0" borderId="5" applyNumberFormat="0" applyFill="0" applyAlignment="0" applyProtection="0"/>
    <xf numFmtId="0" fontId="62" fillId="0" borderId="6" applyNumberFormat="0" applyFill="0" applyAlignment="0" applyProtection="0"/>
    <xf numFmtId="0" fontId="17" fillId="0" borderId="7" applyNumberFormat="0" applyFill="0" applyAlignment="0" applyProtection="0"/>
    <xf numFmtId="0" fontId="63" fillId="0" borderId="8" applyNumberFormat="0" applyFill="0" applyAlignment="0" applyProtection="0"/>
    <xf numFmtId="0" fontId="18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65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66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68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4" fillId="57" borderId="26" xfId="0" applyFont="1" applyFill="1" applyBorder="1" applyAlignment="1">
      <alignment/>
    </xf>
    <xf numFmtId="0" fontId="75" fillId="57" borderId="27" xfId="0" applyFont="1" applyFill="1" applyBorder="1" applyAlignment="1">
      <alignment/>
    </xf>
    <xf numFmtId="0" fontId="75" fillId="57" borderId="28" xfId="0" applyFont="1" applyFill="1" applyBorder="1" applyAlignment="1">
      <alignment/>
    </xf>
    <xf numFmtId="0" fontId="75" fillId="57" borderId="28" xfId="0" applyFont="1" applyFill="1" applyBorder="1" applyAlignment="1">
      <alignment horizontal="right"/>
    </xf>
    <xf numFmtId="0" fontId="75" fillId="57" borderId="28" xfId="0" applyFont="1" applyFill="1" applyBorder="1" applyAlignment="1">
      <alignment horizontal="center"/>
    </xf>
    <xf numFmtId="0" fontId="75" fillId="57" borderId="27" xfId="0" applyFont="1" applyFill="1" applyBorder="1" applyAlignment="1">
      <alignment horizontal="center"/>
    </xf>
    <xf numFmtId="0" fontId="75" fillId="57" borderId="29" xfId="0" applyFont="1" applyFill="1" applyBorder="1" applyAlignment="1">
      <alignment horizontal="center"/>
    </xf>
    <xf numFmtId="0" fontId="75" fillId="0" borderId="3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22" xfId="0" applyFont="1" applyBorder="1" applyAlignment="1">
      <alignment/>
    </xf>
    <xf numFmtId="0" fontId="75" fillId="0" borderId="22" xfId="0" applyFont="1" applyBorder="1" applyAlignment="1">
      <alignment horizontal="right"/>
    </xf>
    <xf numFmtId="173" fontId="75" fillId="0" borderId="22" xfId="0" applyNumberFormat="1" applyFont="1" applyBorder="1" applyAlignment="1">
      <alignment horizontal="right"/>
    </xf>
    <xf numFmtId="173" fontId="75" fillId="0" borderId="0" xfId="0" applyNumberFormat="1" applyFont="1" applyBorder="1" applyAlignment="1">
      <alignment horizontal="right"/>
    </xf>
    <xf numFmtId="173" fontId="75" fillId="0" borderId="31" xfId="0" applyNumberFormat="1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31" xfId="0" applyFont="1" applyBorder="1" applyAlignment="1">
      <alignment horizontal="right"/>
    </xf>
    <xf numFmtId="0" fontId="75" fillId="57" borderId="27" xfId="0" applyFont="1" applyFill="1" applyBorder="1" applyAlignment="1">
      <alignment horizontal="right"/>
    </xf>
    <xf numFmtId="0" fontId="75" fillId="57" borderId="29" xfId="0" applyFont="1" applyFill="1" applyBorder="1" applyAlignment="1">
      <alignment horizontal="right"/>
    </xf>
    <xf numFmtId="3" fontId="75" fillId="0" borderId="22" xfId="0" applyNumberFormat="1" applyFont="1" applyBorder="1" applyAlignment="1">
      <alignment horizontal="right"/>
    </xf>
    <xf numFmtId="3" fontId="75" fillId="0" borderId="0" xfId="0" applyNumberFormat="1" applyFont="1" applyBorder="1" applyAlignment="1">
      <alignment horizontal="right"/>
    </xf>
    <xf numFmtId="3" fontId="75" fillId="0" borderId="31" xfId="0" applyNumberFormat="1" applyFont="1" applyBorder="1" applyAlignment="1">
      <alignment horizontal="right"/>
    </xf>
    <xf numFmtId="1" fontId="75" fillId="0" borderId="0" xfId="0" applyNumberFormat="1" applyFont="1" applyBorder="1" applyAlignment="1">
      <alignment horizontal="right"/>
    </xf>
    <xf numFmtId="1" fontId="75" fillId="0" borderId="22" xfId="0" applyNumberFormat="1" applyFont="1" applyBorder="1" applyAlignment="1">
      <alignment horizontal="right"/>
    </xf>
    <xf numFmtId="173" fontId="7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75" fillId="0" borderId="22" xfId="0" applyFont="1" applyFill="1" applyBorder="1" applyAlignment="1">
      <alignment horizontal="right"/>
    </xf>
    <xf numFmtId="0" fontId="76" fillId="57" borderId="28" xfId="0" applyFont="1" applyFill="1" applyBorder="1" applyAlignment="1">
      <alignment/>
    </xf>
    <xf numFmtId="0" fontId="75" fillId="0" borderId="0" xfId="0" applyFont="1" applyAlignment="1">
      <alignment/>
    </xf>
    <xf numFmtId="2" fontId="75" fillId="0" borderId="22" xfId="0" applyNumberFormat="1" applyFont="1" applyBorder="1" applyAlignment="1">
      <alignment horizontal="right"/>
    </xf>
    <xf numFmtId="2" fontId="75" fillId="0" borderId="0" xfId="0" applyNumberFormat="1" applyFont="1" applyBorder="1" applyAlignment="1">
      <alignment horizontal="right"/>
    </xf>
    <xf numFmtId="2" fontId="75" fillId="0" borderId="31" xfId="0" applyNumberFormat="1" applyFont="1" applyBorder="1" applyAlignment="1">
      <alignment horizontal="right"/>
    </xf>
    <xf numFmtId="0" fontId="75" fillId="0" borderId="32" xfId="0" applyFont="1" applyBorder="1" applyAlignment="1">
      <alignment/>
    </xf>
    <xf numFmtId="0" fontId="75" fillId="0" borderId="33" xfId="0" applyFont="1" applyBorder="1" applyAlignment="1">
      <alignment/>
    </xf>
    <xf numFmtId="0" fontId="75" fillId="0" borderId="34" xfId="0" applyFont="1" applyBorder="1" applyAlignment="1">
      <alignment/>
    </xf>
    <xf numFmtId="0" fontId="75" fillId="0" borderId="34" xfId="0" applyFont="1" applyBorder="1" applyAlignment="1">
      <alignment horizontal="right"/>
    </xf>
    <xf numFmtId="173" fontId="75" fillId="0" borderId="34" xfId="0" applyNumberFormat="1" applyFont="1" applyBorder="1" applyAlignment="1">
      <alignment horizontal="right"/>
    </xf>
    <xf numFmtId="173" fontId="75" fillId="0" borderId="33" xfId="0" applyNumberFormat="1" applyFont="1" applyBorder="1" applyAlignment="1">
      <alignment horizontal="right"/>
    </xf>
    <xf numFmtId="0" fontId="76" fillId="58" borderId="35" xfId="0" applyFont="1" applyFill="1" applyBorder="1" applyAlignment="1">
      <alignment horizontal="center" vertical="center"/>
    </xf>
    <xf numFmtId="0" fontId="76" fillId="58" borderId="36" xfId="0" applyFont="1" applyFill="1" applyBorder="1" applyAlignment="1">
      <alignment horizontal="center"/>
    </xf>
    <xf numFmtId="0" fontId="75" fillId="58" borderId="23" xfId="0" applyFont="1" applyFill="1" applyBorder="1" applyAlignment="1">
      <alignment horizontal="center"/>
    </xf>
    <xf numFmtId="0" fontId="76" fillId="58" borderId="37" xfId="0" applyFont="1" applyFill="1" applyBorder="1" applyAlignment="1">
      <alignment horizontal="center"/>
    </xf>
    <xf numFmtId="0" fontId="75" fillId="58" borderId="38" xfId="0" applyFont="1" applyFill="1" applyBorder="1" applyAlignment="1">
      <alignment horizontal="center"/>
    </xf>
    <xf numFmtId="0" fontId="77" fillId="58" borderId="0" xfId="0" applyFont="1" applyFill="1" applyAlignment="1">
      <alignment/>
    </xf>
    <xf numFmtId="0" fontId="75" fillId="58" borderId="0" xfId="0" applyFont="1" applyFill="1" applyAlignment="1">
      <alignment/>
    </xf>
    <xf numFmtId="0" fontId="78" fillId="58" borderId="39" xfId="0" applyFont="1" applyFill="1" applyBorder="1" applyAlignment="1">
      <alignment vertical="center"/>
    </xf>
    <xf numFmtId="0" fontId="78" fillId="58" borderId="40" xfId="0" applyFont="1" applyFill="1" applyBorder="1" applyAlignment="1">
      <alignment vertical="center"/>
    </xf>
    <xf numFmtId="0" fontId="78" fillId="58" borderId="41" xfId="0" applyFont="1" applyFill="1" applyBorder="1" applyAlignment="1">
      <alignment vertical="center"/>
    </xf>
    <xf numFmtId="0" fontId="78" fillId="58" borderId="25" xfId="0" applyFont="1" applyFill="1" applyBorder="1" applyAlignment="1">
      <alignment vertical="center"/>
    </xf>
    <xf numFmtId="0" fontId="75" fillId="58" borderId="41" xfId="0" applyFont="1" applyFill="1" applyBorder="1" applyAlignment="1">
      <alignment horizontal="center"/>
    </xf>
    <xf numFmtId="0" fontId="75" fillId="58" borderId="42" xfId="0" applyFont="1" applyFill="1" applyBorder="1" applyAlignment="1">
      <alignment horizontal="center"/>
    </xf>
    <xf numFmtId="0" fontId="75" fillId="58" borderId="43" xfId="0" applyFont="1" applyFill="1" applyBorder="1" applyAlignment="1">
      <alignment horizontal="center"/>
    </xf>
    <xf numFmtId="0" fontId="75" fillId="58" borderId="25" xfId="0" applyFont="1" applyFill="1" applyBorder="1" applyAlignment="1">
      <alignment horizontal="center"/>
    </xf>
    <xf numFmtId="0" fontId="79" fillId="58" borderId="30" xfId="0" applyFont="1" applyFill="1" applyBorder="1" applyAlignment="1">
      <alignment horizontal="left" vertical="center"/>
    </xf>
    <xf numFmtId="0" fontId="79" fillId="58" borderId="0" xfId="0" applyFont="1" applyFill="1" applyBorder="1" applyAlignment="1">
      <alignment horizontal="left" vertical="center"/>
    </xf>
    <xf numFmtId="0" fontId="79" fillId="58" borderId="35" xfId="0" applyFont="1" applyFill="1" applyBorder="1" applyAlignment="1">
      <alignment horizontal="left" vertical="center"/>
    </xf>
    <xf numFmtId="0" fontId="76" fillId="58" borderId="22" xfId="0" applyFont="1" applyFill="1" applyBorder="1" applyAlignment="1">
      <alignment horizontal="center" vertical="center"/>
    </xf>
    <xf numFmtId="0" fontId="75" fillId="58" borderId="22" xfId="0" applyFont="1" applyFill="1" applyBorder="1" applyAlignment="1">
      <alignment horizontal="center"/>
    </xf>
    <xf numFmtId="0" fontId="75" fillId="58" borderId="0" xfId="0" applyFont="1" applyFill="1" applyBorder="1" applyAlignment="1">
      <alignment horizontal="center"/>
    </xf>
    <xf numFmtId="0" fontId="75" fillId="58" borderId="44" xfId="0" applyFont="1" applyFill="1" applyBorder="1" applyAlignment="1">
      <alignment horizontal="center"/>
    </xf>
    <xf numFmtId="0" fontId="75" fillId="58" borderId="0" xfId="0" applyFont="1" applyFill="1" applyBorder="1" applyAlignment="1">
      <alignment/>
    </xf>
    <xf numFmtId="0" fontId="75" fillId="58" borderId="22" xfId="0" applyFont="1" applyFill="1" applyBorder="1" applyAlignment="1">
      <alignment/>
    </xf>
    <xf numFmtId="0" fontId="75" fillId="58" borderId="45" xfId="0" applyFont="1" applyFill="1" applyBorder="1" applyAlignment="1">
      <alignment/>
    </xf>
    <xf numFmtId="0" fontId="75" fillId="58" borderId="31" xfId="0" applyFont="1" applyFill="1" applyBorder="1" applyAlignment="1">
      <alignment/>
    </xf>
    <xf numFmtId="0" fontId="75" fillId="58" borderId="30" xfId="0" applyFont="1" applyFill="1" applyBorder="1" applyAlignment="1">
      <alignment/>
    </xf>
    <xf numFmtId="0" fontId="75" fillId="58" borderId="22" xfId="0" applyFont="1" applyFill="1" applyBorder="1" applyAlignment="1">
      <alignment horizontal="right"/>
    </xf>
    <xf numFmtId="0" fontId="75" fillId="58" borderId="32" xfId="0" applyFont="1" applyFill="1" applyBorder="1" applyAlignment="1">
      <alignment/>
    </xf>
    <xf numFmtId="0" fontId="75" fillId="58" borderId="33" xfId="0" applyFont="1" applyFill="1" applyBorder="1" applyAlignment="1">
      <alignment/>
    </xf>
    <xf numFmtId="0" fontId="75" fillId="58" borderId="34" xfId="0" applyFont="1" applyFill="1" applyBorder="1" applyAlignment="1">
      <alignment/>
    </xf>
    <xf numFmtId="0" fontId="75" fillId="58" borderId="34" xfId="0" applyFont="1" applyFill="1" applyBorder="1" applyAlignment="1">
      <alignment horizontal="right"/>
    </xf>
    <xf numFmtId="0" fontId="75" fillId="58" borderId="46" xfId="0" applyFont="1" applyFill="1" applyBorder="1" applyAlignment="1">
      <alignment/>
    </xf>
    <xf numFmtId="0" fontId="75" fillId="58" borderId="0" xfId="0" applyFont="1" applyFill="1" applyBorder="1" applyAlignment="1">
      <alignment horizontal="right"/>
    </xf>
    <xf numFmtId="0" fontId="75" fillId="58" borderId="47" xfId="0" applyFont="1" applyFill="1" applyBorder="1" applyAlignment="1">
      <alignment/>
    </xf>
    <xf numFmtId="0" fontId="76" fillId="58" borderId="0" xfId="0" applyFont="1" applyFill="1" applyAlignment="1">
      <alignment/>
    </xf>
    <xf numFmtId="0" fontId="75" fillId="58" borderId="47" xfId="0" applyFont="1" applyFill="1" applyBorder="1" applyAlignment="1">
      <alignment horizontal="center"/>
    </xf>
    <xf numFmtId="0" fontId="75" fillId="58" borderId="31" xfId="0" applyFont="1" applyFill="1" applyBorder="1" applyAlignment="1">
      <alignment horizontal="center"/>
    </xf>
    <xf numFmtId="0" fontId="76" fillId="58" borderId="0" xfId="0" applyFont="1" applyFill="1" applyBorder="1" applyAlignment="1">
      <alignment/>
    </xf>
    <xf numFmtId="0" fontId="76" fillId="58" borderId="33" xfId="0" applyFont="1" applyFill="1" applyBorder="1" applyAlignment="1">
      <alignment/>
    </xf>
    <xf numFmtId="173" fontId="75" fillId="58" borderId="22" xfId="0" applyNumberFormat="1" applyFont="1" applyFill="1" applyBorder="1" applyAlignment="1">
      <alignment/>
    </xf>
    <xf numFmtId="173" fontId="75" fillId="58" borderId="0" xfId="0" applyNumberFormat="1" applyFont="1" applyFill="1" applyBorder="1" applyAlignment="1">
      <alignment/>
    </xf>
    <xf numFmtId="1" fontId="75" fillId="58" borderId="22" xfId="0" applyNumberFormat="1" applyFont="1" applyFill="1" applyBorder="1" applyAlignment="1">
      <alignment/>
    </xf>
    <xf numFmtId="1" fontId="75" fillId="58" borderId="0" xfId="0" applyNumberFormat="1" applyFont="1" applyFill="1" applyBorder="1" applyAlignment="1">
      <alignment/>
    </xf>
    <xf numFmtId="1" fontId="75" fillId="58" borderId="45" xfId="0" applyNumberFormat="1" applyFont="1" applyFill="1" applyBorder="1" applyAlignment="1">
      <alignment/>
    </xf>
    <xf numFmtId="1" fontId="75" fillId="58" borderId="31" xfId="0" applyNumberFormat="1" applyFont="1" applyFill="1" applyBorder="1" applyAlignment="1">
      <alignment/>
    </xf>
    <xf numFmtId="173" fontId="75" fillId="58" borderId="45" xfId="0" applyNumberFormat="1" applyFont="1" applyFill="1" applyBorder="1" applyAlignment="1">
      <alignment/>
    </xf>
    <xf numFmtId="173" fontId="75" fillId="58" borderId="31" xfId="0" applyNumberFormat="1" applyFont="1" applyFill="1" applyBorder="1" applyAlignment="1">
      <alignment/>
    </xf>
    <xf numFmtId="173" fontId="75" fillId="58" borderId="33" xfId="0" applyNumberFormat="1" applyFont="1" applyFill="1" applyBorder="1" applyAlignment="1">
      <alignment/>
    </xf>
    <xf numFmtId="173" fontId="75" fillId="58" borderId="34" xfId="0" applyNumberFormat="1" applyFont="1" applyFill="1" applyBorder="1" applyAlignment="1">
      <alignment/>
    </xf>
    <xf numFmtId="173" fontId="75" fillId="58" borderId="48" xfId="0" applyNumberFormat="1" applyFont="1" applyFill="1" applyBorder="1" applyAlignment="1">
      <alignment/>
    </xf>
    <xf numFmtId="173" fontId="75" fillId="58" borderId="46" xfId="0" applyNumberFormat="1" applyFont="1" applyFill="1" applyBorder="1" applyAlignment="1">
      <alignment/>
    </xf>
    <xf numFmtId="3" fontId="75" fillId="58" borderId="22" xfId="0" applyNumberFormat="1" applyFont="1" applyFill="1" applyBorder="1" applyAlignment="1">
      <alignment horizontal="right"/>
    </xf>
    <xf numFmtId="3" fontId="75" fillId="58" borderId="0" xfId="0" applyNumberFormat="1" applyFont="1" applyFill="1" applyBorder="1" applyAlignment="1">
      <alignment horizontal="right"/>
    </xf>
    <xf numFmtId="3" fontId="75" fillId="58" borderId="0" xfId="0" applyNumberFormat="1" applyFont="1" applyFill="1" applyBorder="1" applyAlignment="1">
      <alignment/>
    </xf>
    <xf numFmtId="3" fontId="75" fillId="58" borderId="22" xfId="0" applyNumberFormat="1" applyFont="1" applyFill="1" applyBorder="1" applyAlignment="1">
      <alignment/>
    </xf>
    <xf numFmtId="3" fontId="75" fillId="58" borderId="45" xfId="0" applyNumberFormat="1" applyFont="1" applyFill="1" applyBorder="1" applyAlignment="1">
      <alignment/>
    </xf>
    <xf numFmtId="3" fontId="75" fillId="58" borderId="31" xfId="0" applyNumberFormat="1" applyFont="1" applyFill="1" applyBorder="1" applyAlignment="1">
      <alignment/>
    </xf>
    <xf numFmtId="3" fontId="75" fillId="58" borderId="34" xfId="0" applyNumberFormat="1" applyFont="1" applyFill="1" applyBorder="1" applyAlignment="1">
      <alignment/>
    </xf>
    <xf numFmtId="3" fontId="75" fillId="58" borderId="33" xfId="0" applyNumberFormat="1" applyFont="1" applyFill="1" applyBorder="1" applyAlignment="1">
      <alignment/>
    </xf>
    <xf numFmtId="3" fontId="75" fillId="58" borderId="48" xfId="0" applyNumberFormat="1" applyFont="1" applyFill="1" applyBorder="1" applyAlignment="1">
      <alignment/>
    </xf>
    <xf numFmtId="3" fontId="75" fillId="58" borderId="46" xfId="0" applyNumberFormat="1" applyFont="1" applyFill="1" applyBorder="1" applyAlignment="1">
      <alignment/>
    </xf>
    <xf numFmtId="173" fontId="75" fillId="58" borderId="47" xfId="0" applyNumberFormat="1" applyFont="1" applyFill="1" applyBorder="1" applyAlignment="1">
      <alignment/>
    </xf>
    <xf numFmtId="173" fontId="75" fillId="58" borderId="49" xfId="0" applyNumberFormat="1" applyFont="1" applyFill="1" applyBorder="1" applyAlignment="1">
      <alignment/>
    </xf>
    <xf numFmtId="0" fontId="75" fillId="58" borderId="0" xfId="0" applyFont="1" applyFill="1" applyBorder="1" applyAlignment="1">
      <alignment horizontal="center" vertical="center"/>
    </xf>
    <xf numFmtId="0" fontId="75" fillId="58" borderId="44" xfId="0" applyFont="1" applyFill="1" applyBorder="1" applyAlignment="1">
      <alignment horizontal="center" vertical="center"/>
    </xf>
    <xf numFmtId="0" fontId="75" fillId="58" borderId="22" xfId="0" applyFont="1" applyFill="1" applyBorder="1" applyAlignment="1">
      <alignment horizontal="center" vertical="center"/>
    </xf>
    <xf numFmtId="0" fontId="75" fillId="58" borderId="45" xfId="0" applyFont="1" applyFill="1" applyBorder="1" applyAlignment="1">
      <alignment horizontal="center"/>
    </xf>
    <xf numFmtId="0" fontId="75" fillId="58" borderId="0" xfId="0" applyFont="1" applyFill="1" applyBorder="1" applyAlignment="1">
      <alignment horizontal="left" vertical="center"/>
    </xf>
    <xf numFmtId="0" fontId="79" fillId="58" borderId="22" xfId="0" applyFont="1" applyFill="1" applyBorder="1" applyAlignment="1">
      <alignment horizontal="left" vertical="center"/>
    </xf>
    <xf numFmtId="0" fontId="75" fillId="58" borderId="50" xfId="0" applyFont="1" applyFill="1" applyBorder="1" applyAlignment="1">
      <alignment/>
    </xf>
    <xf numFmtId="0" fontId="75" fillId="58" borderId="51" xfId="0" applyFont="1" applyFill="1" applyBorder="1" applyAlignment="1">
      <alignment/>
    </xf>
    <xf numFmtId="17" fontId="75" fillId="58" borderId="52" xfId="0" applyNumberFormat="1" applyFont="1" applyFill="1" applyBorder="1" applyAlignment="1">
      <alignment/>
    </xf>
    <xf numFmtId="17" fontId="75" fillId="58" borderId="53" xfId="0" applyNumberFormat="1" applyFont="1" applyFill="1" applyBorder="1" applyAlignment="1">
      <alignment/>
    </xf>
    <xf numFmtId="0" fontId="75" fillId="58" borderId="32" xfId="0" applyFont="1" applyFill="1" applyBorder="1" applyAlignment="1">
      <alignment horizontal="left" vertical="center"/>
    </xf>
    <xf numFmtId="0" fontId="75" fillId="58" borderId="49" xfId="0" applyFont="1" applyFill="1" applyBorder="1" applyAlignment="1">
      <alignment horizontal="right"/>
    </xf>
    <xf numFmtId="172" fontId="75" fillId="58" borderId="0" xfId="0" applyNumberFormat="1" applyFont="1" applyFill="1" applyAlignment="1">
      <alignment/>
    </xf>
    <xf numFmtId="172" fontId="75" fillId="58" borderId="0" xfId="0" applyNumberFormat="1" applyFont="1" applyFill="1" applyAlignment="1">
      <alignment/>
    </xf>
    <xf numFmtId="0" fontId="75" fillId="58" borderId="47" xfId="0" applyFont="1" applyFill="1" applyBorder="1" applyAlignment="1">
      <alignment horizontal="center" vertical="center"/>
    </xf>
    <xf numFmtId="0" fontId="75" fillId="59" borderId="0" xfId="0" applyFont="1" applyFill="1" applyBorder="1" applyAlignment="1">
      <alignment/>
    </xf>
    <xf numFmtId="0" fontId="75" fillId="59" borderId="22" xfId="0" applyFont="1" applyFill="1" applyBorder="1" applyAlignment="1">
      <alignment/>
    </xf>
    <xf numFmtId="0" fontId="75" fillId="59" borderId="45" xfId="0" applyFont="1" applyFill="1" applyBorder="1" applyAlignment="1">
      <alignment/>
    </xf>
    <xf numFmtId="0" fontId="75" fillId="59" borderId="31" xfId="0" applyFont="1" applyFill="1" applyBorder="1" applyAlignment="1">
      <alignment/>
    </xf>
    <xf numFmtId="173" fontId="75" fillId="58" borderId="47" xfId="0" applyNumberFormat="1" applyFont="1" applyFill="1" applyBorder="1" applyAlignment="1">
      <alignment horizontal="center"/>
    </xf>
    <xf numFmtId="173" fontId="75" fillId="58" borderId="22" xfId="0" applyNumberFormat="1" applyFont="1" applyFill="1" applyBorder="1" applyAlignment="1">
      <alignment horizontal="center"/>
    </xf>
    <xf numFmtId="173" fontId="75" fillId="58" borderId="47" xfId="0" applyNumberFormat="1" applyFont="1" applyFill="1" applyBorder="1" applyAlignment="1">
      <alignment horizontal="right"/>
    </xf>
    <xf numFmtId="173" fontId="75" fillId="58" borderId="0" xfId="0" applyNumberFormat="1" applyFont="1" applyFill="1" applyBorder="1" applyAlignment="1">
      <alignment horizontal="right"/>
    </xf>
    <xf numFmtId="173" fontId="75" fillId="58" borderId="22" xfId="0" applyNumberFormat="1" applyFont="1" applyFill="1" applyBorder="1" applyAlignment="1">
      <alignment horizontal="right"/>
    </xf>
    <xf numFmtId="173" fontId="75" fillId="58" borderId="45" xfId="0" applyNumberFormat="1" applyFont="1" applyFill="1" applyBorder="1" applyAlignment="1">
      <alignment horizontal="right"/>
    </xf>
    <xf numFmtId="173" fontId="75" fillId="58" borderId="31" xfId="0" applyNumberFormat="1" applyFont="1" applyFill="1" applyBorder="1" applyAlignment="1">
      <alignment horizontal="right"/>
    </xf>
    <xf numFmtId="1" fontId="75" fillId="58" borderId="47" xfId="0" applyNumberFormat="1" applyFont="1" applyFill="1" applyBorder="1" applyAlignment="1">
      <alignment/>
    </xf>
    <xf numFmtId="174" fontId="75" fillId="58" borderId="47" xfId="0" applyNumberFormat="1" applyFont="1" applyFill="1" applyBorder="1" applyAlignment="1">
      <alignment horizontal="right"/>
    </xf>
    <xf numFmtId="174" fontId="75" fillId="58" borderId="0" xfId="0" applyNumberFormat="1" applyFont="1" applyFill="1" applyBorder="1" applyAlignment="1">
      <alignment horizontal="right"/>
    </xf>
    <xf numFmtId="174" fontId="75" fillId="58" borderId="22" xfId="0" applyNumberFormat="1" applyFont="1" applyFill="1" applyBorder="1" applyAlignment="1">
      <alignment horizontal="right"/>
    </xf>
    <xf numFmtId="174" fontId="75" fillId="58" borderId="0" xfId="0" applyNumberFormat="1" applyFont="1" applyFill="1" applyBorder="1" applyAlignment="1">
      <alignment/>
    </xf>
    <xf numFmtId="174" fontId="75" fillId="58" borderId="22" xfId="0" applyNumberFormat="1" applyFont="1" applyFill="1" applyBorder="1" applyAlignment="1">
      <alignment/>
    </xf>
    <xf numFmtId="174" fontId="75" fillId="58" borderId="45" xfId="0" applyNumberFormat="1" applyFont="1" applyFill="1" applyBorder="1" applyAlignment="1">
      <alignment/>
    </xf>
    <xf numFmtId="174" fontId="75" fillId="58" borderId="31" xfId="0" applyNumberFormat="1" applyFont="1" applyFill="1" applyBorder="1" applyAlignment="1">
      <alignment/>
    </xf>
    <xf numFmtId="174" fontId="75" fillId="58" borderId="47" xfId="0" applyNumberFormat="1" applyFont="1" applyFill="1" applyBorder="1" applyAlignment="1">
      <alignment/>
    </xf>
    <xf numFmtId="174" fontId="75" fillId="59" borderId="0" xfId="0" applyNumberFormat="1" applyFont="1" applyFill="1" applyBorder="1" applyAlignment="1">
      <alignment/>
    </xf>
    <xf numFmtId="174" fontId="75" fillId="59" borderId="22" xfId="0" applyNumberFormat="1" applyFont="1" applyFill="1" applyBorder="1" applyAlignment="1">
      <alignment/>
    </xf>
    <xf numFmtId="174" fontId="75" fillId="59" borderId="45" xfId="0" applyNumberFormat="1" applyFont="1" applyFill="1" applyBorder="1" applyAlignment="1">
      <alignment/>
    </xf>
    <xf numFmtId="174" fontId="75" fillId="59" borderId="31" xfId="0" applyNumberFormat="1" applyFont="1" applyFill="1" applyBorder="1" applyAlignment="1">
      <alignment/>
    </xf>
    <xf numFmtId="3" fontId="75" fillId="58" borderId="47" xfId="0" applyNumberFormat="1" applyFont="1" applyFill="1" applyBorder="1" applyAlignment="1">
      <alignment/>
    </xf>
    <xf numFmtId="0" fontId="76" fillId="58" borderId="33" xfId="0" applyFont="1" applyFill="1" applyBorder="1" applyAlignment="1">
      <alignment horizontal="left" vertical="center"/>
    </xf>
    <xf numFmtId="0" fontId="75" fillId="59" borderId="33" xfId="0" applyFont="1" applyFill="1" applyBorder="1" applyAlignment="1">
      <alignment/>
    </xf>
    <xf numFmtId="0" fontId="75" fillId="59" borderId="34" xfId="0" applyFont="1" applyFill="1" applyBorder="1" applyAlignment="1">
      <alignment/>
    </xf>
    <xf numFmtId="0" fontId="75" fillId="59" borderId="46" xfId="0" applyFont="1" applyFill="1" applyBorder="1" applyAlignment="1">
      <alignment/>
    </xf>
    <xf numFmtId="3" fontId="75" fillId="58" borderId="47" xfId="0" applyNumberFormat="1" applyFont="1" applyFill="1" applyBorder="1" applyAlignment="1">
      <alignment horizontal="center" vertical="center"/>
    </xf>
    <xf numFmtId="3" fontId="75" fillId="58" borderId="0" xfId="0" applyNumberFormat="1" applyFont="1" applyFill="1" applyBorder="1" applyAlignment="1">
      <alignment horizontal="center" vertical="center"/>
    </xf>
    <xf numFmtId="3" fontId="75" fillId="58" borderId="22" xfId="0" applyNumberFormat="1" applyFont="1" applyFill="1" applyBorder="1" applyAlignment="1">
      <alignment horizontal="center" vertical="center"/>
    </xf>
    <xf numFmtId="3" fontId="75" fillId="58" borderId="0" xfId="0" applyNumberFormat="1" applyFont="1" applyFill="1" applyBorder="1" applyAlignment="1">
      <alignment horizontal="center"/>
    </xf>
    <xf numFmtId="3" fontId="75" fillId="58" borderId="22" xfId="0" applyNumberFormat="1" applyFont="1" applyFill="1" applyBorder="1" applyAlignment="1">
      <alignment horizontal="center"/>
    </xf>
    <xf numFmtId="3" fontId="75" fillId="58" borderId="31" xfId="0" applyNumberFormat="1" applyFont="1" applyFill="1" applyBorder="1" applyAlignment="1">
      <alignment horizontal="center"/>
    </xf>
    <xf numFmtId="3" fontId="75" fillId="58" borderId="47" xfId="0" applyNumberFormat="1" applyFont="1" applyFill="1" applyBorder="1" applyAlignment="1">
      <alignment horizontal="right"/>
    </xf>
    <xf numFmtId="3" fontId="75" fillId="59" borderId="0" xfId="0" applyNumberFormat="1" applyFont="1" applyFill="1" applyBorder="1" applyAlignment="1">
      <alignment/>
    </xf>
    <xf numFmtId="3" fontId="75" fillId="59" borderId="22" xfId="0" applyNumberFormat="1" applyFont="1" applyFill="1" applyBorder="1" applyAlignment="1">
      <alignment/>
    </xf>
    <xf numFmtId="3" fontId="75" fillId="59" borderId="31" xfId="0" applyNumberFormat="1" applyFont="1" applyFill="1" applyBorder="1" applyAlignment="1">
      <alignment/>
    </xf>
    <xf numFmtId="3" fontId="75" fillId="58" borderId="49" xfId="0" applyNumberFormat="1" applyFont="1" applyFill="1" applyBorder="1" applyAlignment="1">
      <alignment/>
    </xf>
    <xf numFmtId="3" fontId="75" fillId="59" borderId="33" xfId="0" applyNumberFormat="1" applyFont="1" applyFill="1" applyBorder="1" applyAlignment="1">
      <alignment/>
    </xf>
    <xf numFmtId="3" fontId="75" fillId="59" borderId="34" xfId="0" applyNumberFormat="1" applyFont="1" applyFill="1" applyBorder="1" applyAlignment="1">
      <alignment/>
    </xf>
    <xf numFmtId="3" fontId="75" fillId="59" borderId="46" xfId="0" applyNumberFormat="1" applyFont="1" applyFill="1" applyBorder="1" applyAlignment="1">
      <alignment/>
    </xf>
    <xf numFmtId="0" fontId="80" fillId="58" borderId="54" xfId="0" applyFont="1" applyFill="1" applyBorder="1" applyAlignment="1">
      <alignment horizontal="center" vertical="center" textRotation="90" wrapText="1"/>
    </xf>
    <xf numFmtId="0" fontId="80" fillId="58" borderId="49" xfId="0" applyFont="1" applyFill="1" applyBorder="1" applyAlignment="1">
      <alignment horizontal="center" vertical="center" textRotation="90" wrapText="1"/>
    </xf>
    <xf numFmtId="0" fontId="80" fillId="58" borderId="34" xfId="0" applyFont="1" applyFill="1" applyBorder="1" applyAlignment="1">
      <alignment horizontal="center" vertical="center" textRotation="90" wrapText="1"/>
    </xf>
    <xf numFmtId="0" fontId="80" fillId="58" borderId="46" xfId="0" applyFont="1" applyFill="1" applyBorder="1" applyAlignment="1">
      <alignment horizontal="center" vertical="center" textRotation="90" wrapText="1"/>
    </xf>
    <xf numFmtId="173" fontId="75" fillId="58" borderId="55" xfId="0" applyNumberFormat="1" applyFont="1" applyFill="1" applyBorder="1" applyAlignment="1">
      <alignment horizontal="center"/>
    </xf>
    <xf numFmtId="173" fontId="75" fillId="58" borderId="31" xfId="0" applyNumberFormat="1" applyFont="1" applyFill="1" applyBorder="1" applyAlignment="1">
      <alignment horizontal="center"/>
    </xf>
    <xf numFmtId="173" fontId="75" fillId="58" borderId="54" xfId="0" applyNumberFormat="1" applyFont="1" applyFill="1" applyBorder="1" applyAlignment="1">
      <alignment horizontal="center"/>
    </xf>
    <xf numFmtId="173" fontId="75" fillId="58" borderId="46" xfId="0" applyNumberFormat="1" applyFont="1" applyFill="1" applyBorder="1" applyAlignment="1">
      <alignment horizontal="center"/>
    </xf>
    <xf numFmtId="173" fontId="75" fillId="58" borderId="0" xfId="0" applyNumberFormat="1" applyFont="1" applyFill="1" applyAlignment="1">
      <alignment/>
    </xf>
    <xf numFmtId="173" fontId="75" fillId="58" borderId="34" xfId="0" applyNumberFormat="1" applyFont="1" applyFill="1" applyBorder="1" applyAlignment="1">
      <alignment horizontal="center"/>
    </xf>
    <xf numFmtId="0" fontId="75" fillId="58" borderId="0" xfId="0" applyFont="1" applyFill="1" applyAlignment="1">
      <alignment horizontal="right"/>
    </xf>
    <xf numFmtId="173" fontId="75" fillId="58" borderId="0" xfId="0" applyNumberFormat="1" applyFont="1" applyFill="1" applyAlignment="1">
      <alignment horizontal="right"/>
    </xf>
    <xf numFmtId="0" fontId="5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73" fontId="75" fillId="57" borderId="28" xfId="0" applyNumberFormat="1" applyFont="1" applyFill="1" applyBorder="1" applyAlignment="1">
      <alignment horizontal="right"/>
    </xf>
    <xf numFmtId="173" fontId="75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182" fontId="31" fillId="0" borderId="0" xfId="0" applyNumberFormat="1" applyFont="1" applyFill="1" applyBorder="1" applyAlignment="1">
      <alignment horizontal="right"/>
    </xf>
    <xf numFmtId="173" fontId="75" fillId="0" borderId="34" xfId="0" applyNumberFormat="1" applyFont="1" applyFill="1" applyBorder="1" applyAlignment="1">
      <alignment horizontal="center"/>
    </xf>
    <xf numFmtId="173" fontId="75" fillId="0" borderId="47" xfId="0" applyNumberFormat="1" applyFont="1" applyFill="1" applyBorder="1" applyAlignment="1">
      <alignment horizontal="center"/>
    </xf>
    <xf numFmtId="173" fontId="75" fillId="0" borderId="22" xfId="0" applyNumberFormat="1" applyFont="1" applyFill="1" applyBorder="1" applyAlignment="1">
      <alignment horizontal="center"/>
    </xf>
    <xf numFmtId="173" fontId="75" fillId="0" borderId="31" xfId="0" applyNumberFormat="1" applyFont="1" applyFill="1" applyBorder="1" applyAlignment="1">
      <alignment horizontal="center"/>
    </xf>
    <xf numFmtId="173" fontId="75" fillId="0" borderId="55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173" fontId="75" fillId="0" borderId="46" xfId="0" applyNumberFormat="1" applyFont="1" applyBorder="1" applyAlignment="1">
      <alignment horizontal="right"/>
    </xf>
    <xf numFmtId="174" fontId="75" fillId="0" borderId="22" xfId="0" applyNumberFormat="1" applyFont="1" applyBorder="1" applyAlignment="1">
      <alignment horizontal="right"/>
    </xf>
    <xf numFmtId="174" fontId="75" fillId="0" borderId="0" xfId="0" applyNumberFormat="1" applyFont="1" applyBorder="1" applyAlignment="1">
      <alignment horizontal="right"/>
    </xf>
    <xf numFmtId="174" fontId="75" fillId="0" borderId="3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78" fillId="0" borderId="56" xfId="0" applyFont="1" applyBorder="1" applyAlignment="1">
      <alignment horizontal="left" vertical="center"/>
    </xf>
    <xf numFmtId="0" fontId="78" fillId="0" borderId="39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78" fillId="0" borderId="32" xfId="0" applyFont="1" applyBorder="1" applyAlignment="1">
      <alignment horizontal="left" vertical="center"/>
    </xf>
    <xf numFmtId="0" fontId="78" fillId="0" borderId="33" xfId="0" applyFont="1" applyBorder="1" applyAlignment="1">
      <alignment horizontal="left" vertical="center"/>
    </xf>
    <xf numFmtId="0" fontId="78" fillId="0" borderId="46" xfId="0" applyFont="1" applyBorder="1" applyAlignment="1">
      <alignment horizontal="left" vertical="center"/>
    </xf>
    <xf numFmtId="0" fontId="74" fillId="0" borderId="56" xfId="0" applyFont="1" applyBorder="1" applyAlignment="1">
      <alignment horizontal="left" vertical="center"/>
    </xf>
    <xf numFmtId="0" fontId="74" fillId="0" borderId="39" xfId="0" applyFont="1" applyBorder="1" applyAlignment="1">
      <alignment horizontal="left" vertical="center"/>
    </xf>
    <xf numFmtId="0" fontId="74" fillId="0" borderId="57" xfId="0" applyFont="1" applyBorder="1" applyAlignment="1">
      <alignment horizontal="left" vertical="center"/>
    </xf>
    <xf numFmtId="0" fontId="74" fillId="0" borderId="58" xfId="0" applyFont="1" applyBorder="1" applyAlignment="1">
      <alignment horizontal="left" vertical="center"/>
    </xf>
    <xf numFmtId="0" fontId="74" fillId="0" borderId="41" xfId="0" applyFont="1" applyBorder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/>
    </xf>
    <xf numFmtId="0" fontId="73" fillId="0" borderId="52" xfId="0" applyFont="1" applyBorder="1" applyAlignment="1">
      <alignment horizontal="center"/>
    </xf>
    <xf numFmtId="0" fontId="73" fillId="0" borderId="60" xfId="0" applyFont="1" applyBorder="1" applyAlignment="1">
      <alignment horizontal="center"/>
    </xf>
    <xf numFmtId="0" fontId="73" fillId="0" borderId="53" xfId="0" applyFont="1" applyBorder="1" applyAlignment="1">
      <alignment horizontal="center"/>
    </xf>
    <xf numFmtId="0" fontId="75" fillId="58" borderId="44" xfId="0" applyFont="1" applyFill="1" applyBorder="1" applyAlignment="1">
      <alignment horizontal="center" vertical="center"/>
    </xf>
    <xf numFmtId="0" fontId="75" fillId="58" borderId="41" xfId="0" applyFont="1" applyFill="1" applyBorder="1" applyAlignment="1">
      <alignment horizontal="center" vertical="center"/>
    </xf>
    <xf numFmtId="0" fontId="75" fillId="58" borderId="40" xfId="0" applyFont="1" applyFill="1" applyBorder="1" applyAlignment="1">
      <alignment horizontal="center" vertical="center"/>
    </xf>
    <xf numFmtId="0" fontId="75" fillId="58" borderId="25" xfId="0" applyFont="1" applyFill="1" applyBorder="1" applyAlignment="1">
      <alignment horizontal="center" vertical="center"/>
    </xf>
    <xf numFmtId="0" fontId="74" fillId="58" borderId="56" xfId="0" applyFont="1" applyFill="1" applyBorder="1" applyAlignment="1">
      <alignment horizontal="left" vertical="center"/>
    </xf>
    <xf numFmtId="0" fontId="74" fillId="58" borderId="39" xfId="0" applyFont="1" applyFill="1" applyBorder="1" applyAlignment="1">
      <alignment horizontal="left" vertical="center"/>
    </xf>
    <xf numFmtId="0" fontId="74" fillId="58" borderId="57" xfId="0" applyFont="1" applyFill="1" applyBorder="1" applyAlignment="1">
      <alignment horizontal="left" vertical="center"/>
    </xf>
    <xf numFmtId="0" fontId="74" fillId="58" borderId="58" xfId="0" applyFont="1" applyFill="1" applyBorder="1" applyAlignment="1">
      <alignment horizontal="left" vertical="center"/>
    </xf>
    <xf numFmtId="0" fontId="74" fillId="58" borderId="41" xfId="0" applyFont="1" applyFill="1" applyBorder="1" applyAlignment="1">
      <alignment horizontal="left" vertical="center"/>
    </xf>
    <xf numFmtId="0" fontId="74" fillId="58" borderId="23" xfId="0" applyFont="1" applyFill="1" applyBorder="1" applyAlignment="1">
      <alignment horizontal="left" vertical="center"/>
    </xf>
    <xf numFmtId="0" fontId="76" fillId="58" borderId="57" xfId="0" applyFont="1" applyFill="1" applyBorder="1" applyAlignment="1">
      <alignment horizontal="center" vertical="center"/>
    </xf>
    <xf numFmtId="0" fontId="76" fillId="58" borderId="23" xfId="0" applyFont="1" applyFill="1" applyBorder="1" applyAlignment="1">
      <alignment horizontal="center" vertical="center"/>
    </xf>
    <xf numFmtId="0" fontId="75" fillId="58" borderId="39" xfId="0" applyFont="1" applyFill="1" applyBorder="1" applyAlignment="1">
      <alignment horizontal="center" vertical="center"/>
    </xf>
    <xf numFmtId="0" fontId="74" fillId="58" borderId="61" xfId="0" applyFont="1" applyFill="1" applyBorder="1" applyAlignment="1">
      <alignment horizontal="left" vertical="center"/>
    </xf>
    <xf numFmtId="0" fontId="74" fillId="58" borderId="44" xfId="0" applyFont="1" applyFill="1" applyBorder="1" applyAlignment="1">
      <alignment horizontal="left" vertical="center"/>
    </xf>
    <xf numFmtId="0" fontId="74" fillId="58" borderId="35" xfId="0" applyFont="1" applyFill="1" applyBorder="1" applyAlignment="1">
      <alignment horizontal="left" vertical="center"/>
    </xf>
    <xf numFmtId="0" fontId="76" fillId="58" borderId="36" xfId="0" applyFont="1" applyFill="1" applyBorder="1" applyAlignment="1">
      <alignment horizontal="center" vertical="center"/>
    </xf>
    <xf numFmtId="0" fontId="76" fillId="58" borderId="38" xfId="0" applyFont="1" applyFill="1" applyBorder="1" applyAlignment="1">
      <alignment horizontal="center" vertical="center"/>
    </xf>
    <xf numFmtId="0" fontId="76" fillId="58" borderId="35" xfId="0" applyFont="1" applyFill="1" applyBorder="1" applyAlignment="1">
      <alignment horizontal="center" vertical="center"/>
    </xf>
    <xf numFmtId="0" fontId="78" fillId="57" borderId="56" xfId="0" applyFont="1" applyFill="1" applyBorder="1" applyAlignment="1">
      <alignment horizontal="left" vertical="center"/>
    </xf>
    <xf numFmtId="0" fontId="78" fillId="57" borderId="39" xfId="0" applyFont="1" applyFill="1" applyBorder="1" applyAlignment="1">
      <alignment horizontal="left" vertical="center"/>
    </xf>
    <xf numFmtId="0" fontId="78" fillId="57" borderId="40" xfId="0" applyFont="1" applyFill="1" applyBorder="1" applyAlignment="1">
      <alignment horizontal="left" vertical="center"/>
    </xf>
    <xf numFmtId="0" fontId="78" fillId="57" borderId="58" xfId="0" applyFont="1" applyFill="1" applyBorder="1" applyAlignment="1">
      <alignment horizontal="left" vertical="center"/>
    </xf>
    <xf numFmtId="0" fontId="78" fillId="57" borderId="41" xfId="0" applyFont="1" applyFill="1" applyBorder="1" applyAlignment="1">
      <alignment horizontal="left" vertical="center"/>
    </xf>
    <xf numFmtId="0" fontId="78" fillId="57" borderId="25" xfId="0" applyFont="1" applyFill="1" applyBorder="1" applyAlignment="1">
      <alignment horizontal="left" vertical="center"/>
    </xf>
    <xf numFmtId="0" fontId="75" fillId="58" borderId="62" xfId="0" applyFont="1" applyFill="1" applyBorder="1" applyAlignment="1">
      <alignment horizontal="center"/>
    </xf>
    <xf numFmtId="0" fontId="75" fillId="58" borderId="63" xfId="0" applyFont="1" applyFill="1" applyBorder="1" applyAlignment="1">
      <alignment horizontal="center"/>
    </xf>
    <xf numFmtId="0" fontId="75" fillId="58" borderId="42" xfId="0" applyFont="1" applyFill="1" applyBorder="1" applyAlignment="1">
      <alignment horizontal="center"/>
    </xf>
    <xf numFmtId="0" fontId="75" fillId="58" borderId="64" xfId="0" applyFont="1" applyFill="1" applyBorder="1" applyAlignment="1">
      <alignment horizontal="center"/>
    </xf>
    <xf numFmtId="0" fontId="75" fillId="58" borderId="35" xfId="0" applyFont="1" applyFill="1" applyBorder="1" applyAlignment="1">
      <alignment horizontal="center" vertical="center"/>
    </xf>
    <xf numFmtId="0" fontId="75" fillId="58" borderId="23" xfId="0" applyFont="1" applyFill="1" applyBorder="1" applyAlignment="1">
      <alignment horizontal="center" vertical="center"/>
    </xf>
    <xf numFmtId="0" fontId="75" fillId="58" borderId="65" xfId="0" applyFont="1" applyFill="1" applyBorder="1" applyAlignment="1">
      <alignment horizontal="center" vertical="center"/>
    </xf>
    <xf numFmtId="0" fontId="75" fillId="58" borderId="43" xfId="0" applyFont="1" applyFill="1" applyBorder="1" applyAlignment="1">
      <alignment horizontal="center" vertical="center"/>
    </xf>
    <xf numFmtId="0" fontId="78" fillId="58" borderId="56" xfId="0" applyFont="1" applyFill="1" applyBorder="1" applyAlignment="1">
      <alignment horizontal="left" vertical="center"/>
    </xf>
    <xf numFmtId="0" fontId="78" fillId="58" borderId="39" xfId="0" applyFont="1" applyFill="1" applyBorder="1" applyAlignment="1">
      <alignment horizontal="left" vertical="center"/>
    </xf>
    <xf numFmtId="0" fontId="78" fillId="58" borderId="58" xfId="0" applyFont="1" applyFill="1" applyBorder="1" applyAlignment="1">
      <alignment horizontal="left" vertical="center"/>
    </xf>
    <xf numFmtId="0" fontId="78" fillId="58" borderId="41" xfId="0" applyFont="1" applyFill="1" applyBorder="1" applyAlignment="1">
      <alignment horizontal="left" vertical="center"/>
    </xf>
    <xf numFmtId="0" fontId="75" fillId="58" borderId="52" xfId="0" applyFont="1" applyFill="1" applyBorder="1" applyAlignment="1">
      <alignment horizontal="center"/>
    </xf>
    <xf numFmtId="0" fontId="75" fillId="58" borderId="53" xfId="0" applyFont="1" applyFill="1" applyBorder="1" applyAlignment="1">
      <alignment horizontal="center"/>
    </xf>
    <xf numFmtId="0" fontId="75" fillId="58" borderId="50" xfId="0" applyFont="1" applyFill="1" applyBorder="1" applyAlignment="1">
      <alignment horizontal="center"/>
    </xf>
    <xf numFmtId="0" fontId="76" fillId="58" borderId="56" xfId="0" applyFont="1" applyFill="1" applyBorder="1" applyAlignment="1">
      <alignment horizontal="left" vertical="center" wrapText="1"/>
    </xf>
    <xf numFmtId="0" fontId="76" fillId="58" borderId="40" xfId="0" applyFont="1" applyFill="1" applyBorder="1" applyAlignment="1">
      <alignment horizontal="left" vertical="center" wrapText="1"/>
    </xf>
    <xf numFmtId="0" fontId="76" fillId="58" borderId="32" xfId="0" applyFont="1" applyFill="1" applyBorder="1" applyAlignment="1">
      <alignment horizontal="left" vertical="center" wrapText="1"/>
    </xf>
    <xf numFmtId="0" fontId="76" fillId="58" borderId="46" xfId="0" applyFont="1" applyFill="1" applyBorder="1" applyAlignment="1">
      <alignment horizontal="left" vertical="center" wrapText="1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U64"/>
  <sheetViews>
    <sheetView showGridLines="0" tabSelected="1" zoomScale="70" zoomScaleNormal="70" zoomScalePageLayoutView="0" workbookViewId="0" topLeftCell="A1">
      <selection activeCell="S39" sqref="S39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  <col min="15" max="17" width="12.140625" style="0" bestFit="1" customWidth="1"/>
  </cols>
  <sheetData>
    <row r="1" ht="22.5" customHeight="1" thickBot="1">
      <c r="B1" s="1"/>
    </row>
    <row r="2" spans="2:13" ht="15" customHeight="1">
      <c r="B2" s="196" t="str">
        <f>"Strednodobá predikcia "&amp;H4&amp;" základných makroekonomických ukazovateľov"</f>
        <v>Strednodobá predikcia P3Q-2014 základných makroekonomických ukazovateľov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2:13" ht="15" customHeight="1" thickBot="1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2:13" ht="15">
      <c r="B4" s="202" t="s">
        <v>30</v>
      </c>
      <c r="C4" s="203"/>
      <c r="D4" s="203"/>
      <c r="E4" s="204"/>
      <c r="F4" s="208" t="s">
        <v>85</v>
      </c>
      <c r="G4" s="2" t="s">
        <v>37</v>
      </c>
      <c r="H4" s="210" t="s">
        <v>145</v>
      </c>
      <c r="I4" s="211"/>
      <c r="J4" s="212"/>
      <c r="K4" s="210" t="s">
        <v>146</v>
      </c>
      <c r="L4" s="211"/>
      <c r="M4" s="213"/>
    </row>
    <row r="5" spans="2:21" ht="15">
      <c r="B5" s="205"/>
      <c r="C5" s="206"/>
      <c r="D5" s="206"/>
      <c r="E5" s="207"/>
      <c r="F5" s="209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  <c r="S5" s="183"/>
      <c r="T5" s="183"/>
      <c r="U5" s="183"/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21" ht="15">
      <c r="B7" s="13"/>
      <c r="C7" s="14" t="s">
        <v>86</v>
      </c>
      <c r="D7" s="14"/>
      <c r="E7" s="15"/>
      <c r="F7" s="16" t="s">
        <v>50</v>
      </c>
      <c r="G7" s="132">
        <v>1.4650251048903016</v>
      </c>
      <c r="H7" s="131">
        <v>-0.005921176701406239</v>
      </c>
      <c r="I7" s="131">
        <v>1.1993094799440627</v>
      </c>
      <c r="J7" s="132">
        <v>1.8643593971736863</v>
      </c>
      <c r="K7" s="18">
        <v>-0.060659986197080684</v>
      </c>
      <c r="L7" s="18">
        <v>-0.42941307867448586</v>
      </c>
      <c r="M7" s="19">
        <v>0</v>
      </c>
      <c r="O7" s="195"/>
      <c r="P7" s="195"/>
      <c r="Q7" s="195"/>
      <c r="S7" s="195"/>
      <c r="T7" s="195"/>
      <c r="U7" s="195"/>
    </row>
    <row r="8" spans="2:21" ht="15">
      <c r="B8" s="13"/>
      <c r="C8" s="14" t="s">
        <v>87</v>
      </c>
      <c r="D8" s="14"/>
      <c r="E8" s="15"/>
      <c r="F8" s="16" t="s">
        <v>50</v>
      </c>
      <c r="G8" s="85">
        <v>1.392199662429178</v>
      </c>
      <c r="H8" s="86">
        <v>0.01972618279729943</v>
      </c>
      <c r="I8" s="86">
        <v>1.2191547840277934</v>
      </c>
      <c r="J8" s="85">
        <v>1.9026505137119756</v>
      </c>
      <c r="K8" s="18">
        <v>-0.060659986197080684</v>
      </c>
      <c r="L8" s="18">
        <v>-0.42941307867448586</v>
      </c>
      <c r="M8" s="19">
        <v>0</v>
      </c>
      <c r="O8" s="195"/>
      <c r="P8" s="195"/>
      <c r="Q8" s="195"/>
      <c r="S8" s="195"/>
      <c r="T8" s="195"/>
      <c r="U8" s="195"/>
    </row>
    <row r="9" spans="2:21" ht="15">
      <c r="B9" s="13"/>
      <c r="C9" s="14" t="s">
        <v>19</v>
      </c>
      <c r="D9" s="14"/>
      <c r="E9" s="15"/>
      <c r="F9" s="16" t="s">
        <v>50</v>
      </c>
      <c r="G9" s="17">
        <v>0.5144368216831054</v>
      </c>
      <c r="H9" s="18">
        <v>-0.28259432206600366</v>
      </c>
      <c r="I9" s="18">
        <v>1.0108545960174666</v>
      </c>
      <c r="J9" s="17">
        <v>1.8421636786881948</v>
      </c>
      <c r="K9" s="18">
        <v>-0.16162139509903284</v>
      </c>
      <c r="L9" s="18">
        <v>-0.3966873181318391</v>
      </c>
      <c r="M9" s="19">
        <v>-0.1087516823232022</v>
      </c>
      <c r="O9" s="195"/>
      <c r="P9" s="195"/>
      <c r="Q9" s="195"/>
      <c r="S9" s="195"/>
      <c r="T9" s="195"/>
      <c r="U9" s="195"/>
    </row>
    <row r="10" spans="2:21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20"/>
      <c r="L10" s="20"/>
      <c r="M10" s="21"/>
      <c r="O10" s="195"/>
      <c r="P10" s="195"/>
      <c r="Q10" s="195"/>
      <c r="S10" s="195"/>
      <c r="T10" s="195"/>
      <c r="U10" s="195"/>
    </row>
    <row r="11" spans="2:21" ht="15.75" thickBot="1">
      <c r="B11" s="6" t="s">
        <v>29</v>
      </c>
      <c r="C11" s="7"/>
      <c r="D11" s="7"/>
      <c r="E11" s="8"/>
      <c r="F11" s="9"/>
      <c r="G11" s="181"/>
      <c r="H11" s="182"/>
      <c r="I11" s="182"/>
      <c r="J11" s="181"/>
      <c r="K11" s="22"/>
      <c r="L11" s="22"/>
      <c r="M11" s="23"/>
      <c r="O11" s="195"/>
      <c r="P11" s="195"/>
      <c r="Q11" s="195"/>
      <c r="S11" s="195"/>
      <c r="T11" s="195"/>
      <c r="U11" s="195"/>
    </row>
    <row r="12" spans="2:21" ht="15">
      <c r="B12" s="13"/>
      <c r="C12" s="14" t="s">
        <v>0</v>
      </c>
      <c r="D12" s="14"/>
      <c r="E12" s="15"/>
      <c r="F12" s="16" t="s">
        <v>113</v>
      </c>
      <c r="G12" s="17">
        <v>0.9408261139173675</v>
      </c>
      <c r="H12" s="18">
        <v>2.3477382658053045</v>
      </c>
      <c r="I12" s="18">
        <v>2.9495068890899887</v>
      </c>
      <c r="J12" s="17">
        <v>3.5202053392721098</v>
      </c>
      <c r="K12" s="18">
        <v>-0.10074844579384035</v>
      </c>
      <c r="L12" s="18">
        <v>-0.25542954656641825</v>
      </c>
      <c r="M12" s="19">
        <v>-0.029760169661514624</v>
      </c>
      <c r="O12" s="195"/>
      <c r="P12" s="195"/>
      <c r="Q12" s="195"/>
      <c r="S12" s="195"/>
      <c r="T12" s="195"/>
      <c r="U12" s="195"/>
    </row>
    <row r="13" spans="2:21" ht="15">
      <c r="B13" s="13"/>
      <c r="C13" s="14"/>
      <c r="D13" s="14" t="s">
        <v>31</v>
      </c>
      <c r="E13" s="15"/>
      <c r="F13" s="16" t="s">
        <v>113</v>
      </c>
      <c r="G13" s="17">
        <v>-0.07186176254181476</v>
      </c>
      <c r="H13" s="18">
        <v>2.9529887843335274</v>
      </c>
      <c r="I13" s="18">
        <v>2.204624949094125</v>
      </c>
      <c r="J13" s="17">
        <v>2.3560322599531958</v>
      </c>
      <c r="K13" s="18">
        <v>0.5403877348435628</v>
      </c>
      <c r="L13" s="18">
        <v>0.18840519092807995</v>
      </c>
      <c r="M13" s="19">
        <v>-0.08788628476150961</v>
      </c>
      <c r="O13" s="195"/>
      <c r="P13" s="195"/>
      <c r="Q13" s="195"/>
      <c r="S13" s="195"/>
      <c r="T13" s="195"/>
      <c r="U13" s="195"/>
    </row>
    <row r="14" spans="2:21" ht="15">
      <c r="B14" s="13"/>
      <c r="C14" s="14"/>
      <c r="D14" s="14" t="s">
        <v>32</v>
      </c>
      <c r="E14" s="15"/>
      <c r="F14" s="16" t="s">
        <v>113</v>
      </c>
      <c r="G14" s="17">
        <v>1.4204192182880888</v>
      </c>
      <c r="H14" s="18">
        <v>4.065989858293875</v>
      </c>
      <c r="I14" s="18">
        <v>1.429879093905953</v>
      </c>
      <c r="J14" s="17">
        <v>1.1698364064824887</v>
      </c>
      <c r="K14" s="18">
        <v>0.8659172956553078</v>
      </c>
      <c r="L14" s="18">
        <v>0.4307545090460394</v>
      </c>
      <c r="M14" s="19">
        <v>-0.03653914752956666</v>
      </c>
      <c r="O14" s="195"/>
      <c r="P14" s="195"/>
      <c r="Q14" s="195"/>
      <c r="S14" s="195"/>
      <c r="T14" s="195"/>
      <c r="U14" s="195"/>
    </row>
    <row r="15" spans="2:21" ht="15">
      <c r="B15" s="13"/>
      <c r="C15" s="14"/>
      <c r="D15" s="14" t="s">
        <v>1</v>
      </c>
      <c r="E15" s="15"/>
      <c r="F15" s="16" t="s">
        <v>113</v>
      </c>
      <c r="G15" s="17">
        <v>-4.301180941387614</v>
      </c>
      <c r="H15" s="18">
        <v>5.245733559226622</v>
      </c>
      <c r="I15" s="18">
        <v>3.3909450050413312</v>
      </c>
      <c r="J15" s="17">
        <v>3.6360770149620407</v>
      </c>
      <c r="K15" s="18">
        <v>2.2726465197785046</v>
      </c>
      <c r="L15" s="18">
        <v>-0.14844112079917693</v>
      </c>
      <c r="M15" s="19">
        <v>-0.1421737520697377</v>
      </c>
      <c r="O15" s="195"/>
      <c r="P15" s="195"/>
      <c r="Q15" s="195"/>
      <c r="S15" s="195"/>
      <c r="T15" s="195"/>
      <c r="U15" s="195"/>
    </row>
    <row r="16" spans="2:21" ht="15">
      <c r="B16" s="13"/>
      <c r="C16" s="14"/>
      <c r="D16" s="14" t="s">
        <v>33</v>
      </c>
      <c r="E16" s="15"/>
      <c r="F16" s="16" t="s">
        <v>113</v>
      </c>
      <c r="G16" s="17">
        <v>4.459453790391194</v>
      </c>
      <c r="H16" s="18">
        <v>4.972218286621313</v>
      </c>
      <c r="I16" s="18">
        <v>4.185980187710726</v>
      </c>
      <c r="J16" s="17">
        <v>6.463319872026489</v>
      </c>
      <c r="K16" s="18">
        <v>-2.4278231051891908</v>
      </c>
      <c r="L16" s="18">
        <v>-1.5006386711558406</v>
      </c>
      <c r="M16" s="19">
        <v>-0.08731461672357455</v>
      </c>
      <c r="O16" s="195"/>
      <c r="P16" s="195"/>
      <c r="Q16" s="195"/>
      <c r="S16" s="195"/>
      <c r="T16" s="195"/>
      <c r="U16" s="195"/>
    </row>
    <row r="17" spans="2:21" ht="15">
      <c r="B17" s="13"/>
      <c r="C17" s="14"/>
      <c r="D17" s="14" t="s">
        <v>34</v>
      </c>
      <c r="E17" s="15"/>
      <c r="F17" s="16" t="s">
        <v>113</v>
      </c>
      <c r="G17" s="17">
        <v>2.8929109745017882</v>
      </c>
      <c r="H17" s="18">
        <v>6.065139686290792</v>
      </c>
      <c r="I17" s="18">
        <v>3.967769156932249</v>
      </c>
      <c r="J17" s="17">
        <v>5.97861156160495</v>
      </c>
      <c r="K17" s="18">
        <v>-2.2031159823296207</v>
      </c>
      <c r="L17" s="18">
        <v>-1.5949262279775382</v>
      </c>
      <c r="M17" s="19">
        <v>-0.17567430503011394</v>
      </c>
      <c r="O17" s="195"/>
      <c r="P17" s="195"/>
      <c r="Q17" s="195"/>
      <c r="S17" s="195"/>
      <c r="T17" s="195"/>
      <c r="U17" s="195"/>
    </row>
    <row r="18" spans="2:21" ht="15">
      <c r="B18" s="13"/>
      <c r="C18" s="14"/>
      <c r="D18" s="14" t="s">
        <v>35</v>
      </c>
      <c r="E18" s="15"/>
      <c r="F18" s="16" t="s">
        <v>119</v>
      </c>
      <c r="G18" s="24">
        <v>9527.603999999901</v>
      </c>
      <c r="H18" s="25">
        <v>9372.864085504463</v>
      </c>
      <c r="I18" s="25">
        <v>9898.3008601284</v>
      </c>
      <c r="J18" s="24">
        <v>10845.421357937885</v>
      </c>
      <c r="K18" s="25">
        <v>-1006.1359144955368</v>
      </c>
      <c r="L18" s="25">
        <v>-1255.6991398716</v>
      </c>
      <c r="M18" s="26">
        <v>-1180.5786420621153</v>
      </c>
      <c r="O18" s="195"/>
      <c r="P18" s="195"/>
      <c r="Q18" s="195"/>
      <c r="S18" s="195"/>
      <c r="T18" s="195"/>
      <c r="U18" s="195"/>
    </row>
    <row r="19" spans="2:21" ht="15">
      <c r="B19" s="13"/>
      <c r="C19" s="14" t="s">
        <v>14</v>
      </c>
      <c r="D19" s="14"/>
      <c r="E19" s="15"/>
      <c r="F19" s="16" t="s">
        <v>36</v>
      </c>
      <c r="G19" s="192">
        <v>-1.7093744592949194</v>
      </c>
      <c r="H19" s="193">
        <v>-1.7188868182729122</v>
      </c>
      <c r="I19" s="193">
        <v>-1.4177018128066015</v>
      </c>
      <c r="J19" s="192">
        <v>-0.6990456938061854</v>
      </c>
      <c r="K19" s="193">
        <v>-0.05375613114974864</v>
      </c>
      <c r="L19" s="193">
        <v>-0.3664469832402777</v>
      </c>
      <c r="M19" s="194">
        <v>-0.436563574996304</v>
      </c>
      <c r="O19" s="29"/>
      <c r="P19" s="195"/>
      <c r="Q19" s="195"/>
      <c r="S19" s="195"/>
      <c r="T19" s="195"/>
      <c r="U19" s="195"/>
    </row>
    <row r="20" spans="2:21" ht="15">
      <c r="B20" s="13"/>
      <c r="C20" s="14" t="s">
        <v>0</v>
      </c>
      <c r="D20" s="14"/>
      <c r="E20" s="15"/>
      <c r="F20" s="16" t="s">
        <v>120</v>
      </c>
      <c r="G20" s="24">
        <v>72134.092</v>
      </c>
      <c r="H20" s="25">
        <v>73618.97904184896</v>
      </c>
      <c r="I20" s="25">
        <v>76556.50639849377</v>
      </c>
      <c r="J20" s="24">
        <v>80711.39409937127</v>
      </c>
      <c r="K20" s="25">
        <v>-517.0458402505465</v>
      </c>
      <c r="L20" s="25">
        <v>-1414.5586715752725</v>
      </c>
      <c r="M20" s="26">
        <v>-1873.189732457453</v>
      </c>
      <c r="O20" s="195"/>
      <c r="P20" s="195"/>
      <c r="Q20" s="195"/>
      <c r="S20" s="195"/>
      <c r="T20" s="195"/>
      <c r="U20" s="195"/>
    </row>
    <row r="21" spans="2:21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  <c r="O21" s="195"/>
      <c r="P21" s="195"/>
      <c r="Q21" s="195"/>
      <c r="S21" s="195"/>
      <c r="T21" s="195"/>
      <c r="U21" s="195"/>
    </row>
    <row r="22" spans="2:21" ht="15.75" thickBot="1">
      <c r="B22" s="6" t="s">
        <v>7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  <c r="O22" s="195"/>
      <c r="P22" s="195"/>
      <c r="Q22" s="195"/>
      <c r="S22" s="195"/>
      <c r="T22" s="195"/>
      <c r="U22" s="195"/>
    </row>
    <row r="23" spans="2:21" ht="15">
      <c r="B23" s="13"/>
      <c r="C23" s="14" t="s">
        <v>10</v>
      </c>
      <c r="D23" s="14"/>
      <c r="E23" s="15"/>
      <c r="F23" s="16" t="s">
        <v>40</v>
      </c>
      <c r="G23" s="24">
        <v>2192.2504999999996</v>
      </c>
      <c r="H23" s="25">
        <v>2217.402401908936</v>
      </c>
      <c r="I23" s="25">
        <v>2231.352630633955</v>
      </c>
      <c r="J23" s="24">
        <v>2243.6777881485855</v>
      </c>
      <c r="K23" s="18">
        <v>9.203247624425785</v>
      </c>
      <c r="L23" s="18">
        <v>10.741387634478087</v>
      </c>
      <c r="M23" s="19">
        <v>9.258258882551218</v>
      </c>
      <c r="O23" s="195"/>
      <c r="P23" s="195"/>
      <c r="Q23" s="195"/>
      <c r="S23" s="195"/>
      <c r="T23" s="195"/>
      <c r="U23" s="195"/>
    </row>
    <row r="24" spans="2:21" ht="15">
      <c r="B24" s="13"/>
      <c r="C24" s="14" t="s">
        <v>10</v>
      </c>
      <c r="D24" s="14"/>
      <c r="E24" s="15"/>
      <c r="F24" s="16" t="s">
        <v>39</v>
      </c>
      <c r="G24" s="17">
        <v>-0.7776657580623265</v>
      </c>
      <c r="H24" s="18">
        <v>1.1473096668896545</v>
      </c>
      <c r="I24" s="18">
        <v>0.6291248134758547</v>
      </c>
      <c r="J24" s="17">
        <v>0.552362604880102</v>
      </c>
      <c r="K24" s="18">
        <v>0.493109692580461</v>
      </c>
      <c r="L24" s="18">
        <v>0.009967057279439473</v>
      </c>
      <c r="M24" s="19">
        <v>-0.017647658016500145</v>
      </c>
      <c r="O24" s="195"/>
      <c r="P24" s="195"/>
      <c r="Q24" s="195"/>
      <c r="S24" s="195"/>
      <c r="T24" s="195"/>
      <c r="U24" s="195"/>
    </row>
    <row r="25" spans="2:21" ht="18">
      <c r="B25" s="13"/>
      <c r="C25" s="14" t="s">
        <v>41</v>
      </c>
      <c r="D25" s="14"/>
      <c r="E25" s="15"/>
      <c r="F25" s="16" t="s">
        <v>127</v>
      </c>
      <c r="G25" s="28">
        <v>385.99525</v>
      </c>
      <c r="H25" s="27">
        <v>364.78746439514066</v>
      </c>
      <c r="I25" s="27">
        <v>346.99512609610747</v>
      </c>
      <c r="J25" s="28">
        <v>325.3991058943342</v>
      </c>
      <c r="K25" s="18">
        <v>-2.068717957107026</v>
      </c>
      <c r="L25" s="18">
        <v>0.22023743035947518</v>
      </c>
      <c r="M25" s="19">
        <v>1.3440229413772045</v>
      </c>
      <c r="O25" s="195"/>
      <c r="P25" s="195"/>
      <c r="Q25" s="195"/>
      <c r="S25" s="195"/>
      <c r="T25" s="195"/>
      <c r="U25" s="195"/>
    </row>
    <row r="26" spans="2:21" ht="15">
      <c r="B26" s="13"/>
      <c r="C26" s="14" t="s">
        <v>8</v>
      </c>
      <c r="D26" s="14"/>
      <c r="E26" s="15"/>
      <c r="F26" s="16" t="s">
        <v>11</v>
      </c>
      <c r="G26" s="17">
        <v>14.215914189958538</v>
      </c>
      <c r="H26" s="18">
        <v>13.44572171537462</v>
      </c>
      <c r="I26" s="18">
        <v>12.817471373967665</v>
      </c>
      <c r="J26" s="17">
        <v>12.063098546333606</v>
      </c>
      <c r="K26" s="18">
        <v>-0.08319095416865763</v>
      </c>
      <c r="L26" s="18">
        <v>0.037584314848432276</v>
      </c>
      <c r="M26" s="19">
        <v>0.039158474615419436</v>
      </c>
      <c r="N26" s="29"/>
      <c r="O26" s="29"/>
      <c r="P26" s="195"/>
      <c r="Q26" s="195"/>
      <c r="S26" s="195"/>
      <c r="T26" s="195"/>
      <c r="U26" s="195"/>
    </row>
    <row r="27" spans="2:21" ht="18">
      <c r="B27" s="13"/>
      <c r="C27" s="14" t="s">
        <v>128</v>
      </c>
      <c r="D27" s="14"/>
      <c r="E27" s="15"/>
      <c r="F27" s="16" t="s">
        <v>129</v>
      </c>
      <c r="G27" s="17">
        <v>1.7129867168069772</v>
      </c>
      <c r="H27" s="18">
        <v>1.1362001303458795</v>
      </c>
      <c r="I27" s="18">
        <v>0.9317930686146114</v>
      </c>
      <c r="J27" s="17">
        <v>0.6229396536411969</v>
      </c>
      <c r="K27" s="18">
        <v>0.27926943362732426</v>
      </c>
      <c r="L27" s="18">
        <v>0.2990729546595794</v>
      </c>
      <c r="M27" s="19">
        <v>0.3442936324730028</v>
      </c>
      <c r="O27" s="29"/>
      <c r="P27" s="195"/>
      <c r="Q27" s="195"/>
      <c r="S27" s="195"/>
      <c r="T27" s="195"/>
      <c r="U27" s="195"/>
    </row>
    <row r="28" spans="2:21" ht="18">
      <c r="B28" s="13"/>
      <c r="C28" s="14" t="s">
        <v>130</v>
      </c>
      <c r="D28" s="14"/>
      <c r="E28" s="15"/>
      <c r="F28" s="16" t="s">
        <v>50</v>
      </c>
      <c r="G28" s="17">
        <v>1.7319607375789303</v>
      </c>
      <c r="H28" s="18">
        <v>1.1868121879554252</v>
      </c>
      <c r="I28" s="18">
        <v>2.3058752422970343</v>
      </c>
      <c r="J28" s="17">
        <v>2.9515395337393926</v>
      </c>
      <c r="K28" s="18">
        <v>-0.5958126183098926</v>
      </c>
      <c r="L28" s="18">
        <v>-0.2639919053940787</v>
      </c>
      <c r="M28" s="19">
        <v>-0.011525935029283119</v>
      </c>
      <c r="O28" s="195"/>
      <c r="P28" s="195"/>
      <c r="Q28" s="195"/>
      <c r="S28" s="195"/>
      <c r="T28" s="195"/>
      <c r="U28" s="195"/>
    </row>
    <row r="29" spans="2:21" ht="18">
      <c r="B29" s="13"/>
      <c r="C29" s="14" t="s">
        <v>131</v>
      </c>
      <c r="D29" s="14"/>
      <c r="E29" s="15"/>
      <c r="F29" s="16" t="s">
        <v>50</v>
      </c>
      <c r="G29" s="17">
        <v>2.2</v>
      </c>
      <c r="H29" s="18">
        <v>0.8</v>
      </c>
      <c r="I29" s="18">
        <v>3.340038884179691</v>
      </c>
      <c r="J29" s="17">
        <v>4.848075401680262</v>
      </c>
      <c r="K29" s="18">
        <v>-1.3</v>
      </c>
      <c r="L29" s="18">
        <v>-1.3</v>
      </c>
      <c r="M29" s="19">
        <v>-0.414809663748855</v>
      </c>
      <c r="O29" s="195"/>
      <c r="P29" s="195"/>
      <c r="Q29" s="195"/>
      <c r="S29" s="195"/>
      <c r="T29" s="195"/>
      <c r="U29" s="195"/>
    </row>
    <row r="30" spans="2:21" ht="15">
      <c r="B30" s="13"/>
      <c r="C30" s="30" t="s">
        <v>103</v>
      </c>
      <c r="D30" s="30"/>
      <c r="E30" s="31"/>
      <c r="F30" s="32" t="s">
        <v>39</v>
      </c>
      <c r="G30" s="17">
        <v>0.7978496686574204</v>
      </c>
      <c r="H30" s="18">
        <v>3.958163897267866</v>
      </c>
      <c r="I30" s="18">
        <v>3.2219314173021587</v>
      </c>
      <c r="J30" s="17">
        <v>4.062698008001163</v>
      </c>
      <c r="K30" s="18">
        <v>0.9591697248743145</v>
      </c>
      <c r="L30" s="18">
        <v>-0.45094204101421553</v>
      </c>
      <c r="M30" s="19">
        <v>-0.16924475229932057</v>
      </c>
      <c r="O30" s="195"/>
      <c r="P30" s="195"/>
      <c r="Q30" s="195"/>
      <c r="S30" s="195"/>
      <c r="T30" s="195"/>
      <c r="U30" s="195"/>
    </row>
    <row r="31" spans="2:21" ht="18">
      <c r="B31" s="13"/>
      <c r="C31" s="14" t="s">
        <v>132</v>
      </c>
      <c r="D31" s="14"/>
      <c r="E31" s="15"/>
      <c r="F31" s="16" t="s">
        <v>50</v>
      </c>
      <c r="G31" s="17">
        <v>2.360248447204995</v>
      </c>
      <c r="H31" s="18">
        <v>4.344628106796151</v>
      </c>
      <c r="I31" s="18">
        <v>2.6845943563149888</v>
      </c>
      <c r="J31" s="17">
        <v>4.0629047014179065</v>
      </c>
      <c r="K31" s="18">
        <v>1.5299763454118676</v>
      </c>
      <c r="L31" s="18">
        <v>-0.9884309526423323</v>
      </c>
      <c r="M31" s="19">
        <v>-0.169369466012526</v>
      </c>
      <c r="O31" s="195"/>
      <c r="P31" s="195"/>
      <c r="Q31" s="195"/>
      <c r="S31" s="195"/>
      <c r="T31" s="195"/>
      <c r="U31" s="195"/>
    </row>
    <row r="32" spans="2:21" ht="18">
      <c r="B32" s="13"/>
      <c r="C32" s="14" t="s">
        <v>133</v>
      </c>
      <c r="D32" s="14"/>
      <c r="E32" s="15"/>
      <c r="F32" s="16" t="s">
        <v>50</v>
      </c>
      <c r="G32" s="17">
        <v>0.9642725308470546</v>
      </c>
      <c r="H32" s="18">
        <v>4.328572328197723</v>
      </c>
      <c r="I32" s="18">
        <v>1.4444753696806885</v>
      </c>
      <c r="J32" s="17">
        <v>2.121826981832527</v>
      </c>
      <c r="K32" s="18">
        <v>2.055627044690553</v>
      </c>
      <c r="L32" s="18">
        <v>-0.580217510450808</v>
      </c>
      <c r="M32" s="19">
        <v>-0.17685726527105317</v>
      </c>
      <c r="O32" s="195"/>
      <c r="P32" s="195"/>
      <c r="Q32" s="195"/>
      <c r="S32" s="195"/>
      <c r="T32" s="195"/>
      <c r="U32" s="195"/>
    </row>
    <row r="33" spans="2:21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  <c r="O33" s="195"/>
      <c r="P33" s="195"/>
      <c r="Q33" s="195"/>
      <c r="S33" s="195"/>
      <c r="T33" s="195"/>
      <c r="U33" s="195"/>
    </row>
    <row r="34" spans="2:21" ht="15.75" thickBot="1">
      <c r="B34" s="6" t="s">
        <v>43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  <c r="O34" s="195"/>
      <c r="P34" s="195"/>
      <c r="Q34" s="195"/>
      <c r="S34" s="195"/>
      <c r="T34" s="195"/>
      <c r="U34" s="195"/>
    </row>
    <row r="35" spans="2:21" ht="15">
      <c r="B35" s="13"/>
      <c r="C35" s="14" t="s">
        <v>9</v>
      </c>
      <c r="D35" s="14"/>
      <c r="E35" s="15"/>
      <c r="F35" s="16" t="s">
        <v>114</v>
      </c>
      <c r="G35" s="17">
        <v>1.1274587318290656</v>
      </c>
      <c r="H35" s="18">
        <v>3.414772532798878</v>
      </c>
      <c r="I35" s="18">
        <v>2.1762302697652984</v>
      </c>
      <c r="J35" s="17">
        <v>2.38461916456923</v>
      </c>
      <c r="K35" s="18">
        <v>1.3011605594135744</v>
      </c>
      <c r="L35" s="18">
        <v>0.2687038386082605</v>
      </c>
      <c r="M35" s="19">
        <v>0.006782860785889966</v>
      </c>
      <c r="O35" s="195"/>
      <c r="P35" s="195"/>
      <c r="Q35" s="195"/>
      <c r="S35" s="195"/>
      <c r="T35" s="195"/>
      <c r="U35" s="195"/>
    </row>
    <row r="36" spans="2:21" ht="15">
      <c r="B36" s="13"/>
      <c r="C36" s="14" t="s">
        <v>12</v>
      </c>
      <c r="D36" s="14"/>
      <c r="E36" s="15"/>
      <c r="F36" s="16" t="s">
        <v>115</v>
      </c>
      <c r="G36" s="17">
        <v>6.798588822571469</v>
      </c>
      <c r="H36" s="18">
        <v>7.1399948064994225</v>
      </c>
      <c r="I36" s="18">
        <v>7.107772880309028</v>
      </c>
      <c r="J36" s="17">
        <v>7.133729880530729</v>
      </c>
      <c r="K36" s="18">
        <v>0.7216260573506439</v>
      </c>
      <c r="L36" s="18">
        <v>0.7895420539980519</v>
      </c>
      <c r="M36" s="19">
        <v>0.8757727386403791</v>
      </c>
      <c r="O36" s="29"/>
      <c r="P36" s="195"/>
      <c r="Q36" s="195"/>
      <c r="S36" s="195"/>
      <c r="T36" s="195"/>
      <c r="U36" s="195"/>
    </row>
    <row r="37" spans="2:21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  <c r="O37" s="195"/>
      <c r="P37" s="195"/>
      <c r="Q37" s="195"/>
      <c r="S37" s="195"/>
      <c r="T37" s="195"/>
      <c r="U37" s="195"/>
    </row>
    <row r="38" spans="2:21" ht="15.75" thickBot="1">
      <c r="B38" s="6" t="s">
        <v>16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  <c r="O38" s="195"/>
      <c r="P38" s="195"/>
      <c r="Q38" s="195"/>
      <c r="S38" s="195"/>
      <c r="T38" s="195"/>
      <c r="U38" s="195"/>
    </row>
    <row r="39" spans="2:21" ht="15">
      <c r="B39" s="13"/>
      <c r="C39" s="14" t="s">
        <v>116</v>
      </c>
      <c r="D39" s="14"/>
      <c r="E39" s="15"/>
      <c r="F39" s="16" t="s">
        <v>15</v>
      </c>
      <c r="G39" s="17">
        <v>5.9385208772018805</v>
      </c>
      <c r="H39" s="18">
        <v>5.840189653775347</v>
      </c>
      <c r="I39" s="18">
        <v>5.827709947737368</v>
      </c>
      <c r="J39" s="17">
        <v>6.414903701709647</v>
      </c>
      <c r="K39" s="18">
        <v>-1.1598103462246527</v>
      </c>
      <c r="L39" s="18">
        <v>-1.872290052262632</v>
      </c>
      <c r="M39" s="19">
        <v>-1.9850962982903537</v>
      </c>
      <c r="O39" s="195"/>
      <c r="P39" s="195"/>
      <c r="Q39" s="195"/>
      <c r="S39" s="195"/>
      <c r="T39" s="195"/>
      <c r="U39" s="195"/>
    </row>
    <row r="40" spans="2:21" ht="15">
      <c r="B40" s="13"/>
      <c r="C40" s="14" t="s">
        <v>88</v>
      </c>
      <c r="D40" s="14"/>
      <c r="E40" s="15"/>
      <c r="F40" s="16" t="s">
        <v>15</v>
      </c>
      <c r="G40" s="17">
        <v>2.1457319455790227</v>
      </c>
      <c r="H40" s="18">
        <v>1.8014588410367862</v>
      </c>
      <c r="I40" s="18">
        <v>1.9790053863822858</v>
      </c>
      <c r="J40" s="17">
        <v>2.1347022508341253</v>
      </c>
      <c r="K40" s="18">
        <v>-1.1825186951945872</v>
      </c>
      <c r="L40" s="18">
        <v>-2.016554091435334</v>
      </c>
      <c r="M40" s="19">
        <v>-2.1414531215971055</v>
      </c>
      <c r="O40" s="195"/>
      <c r="P40" s="195"/>
      <c r="Q40" s="195"/>
      <c r="S40" s="195"/>
      <c r="T40" s="195"/>
      <c r="U40" s="195"/>
    </row>
    <row r="41" spans="2:21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  <c r="O41" s="195"/>
      <c r="P41" s="195"/>
      <c r="Q41" s="195"/>
      <c r="S41" s="195"/>
      <c r="T41" s="195"/>
      <c r="U41" s="195"/>
    </row>
    <row r="42" spans="2:21" ht="15.75" hidden="1" outlineLevel="1" thickBot="1">
      <c r="B42" s="6" t="s">
        <v>17</v>
      </c>
      <c r="C42" s="7"/>
      <c r="D42" s="7"/>
      <c r="E42" s="8"/>
      <c r="F42" s="8"/>
      <c r="G42" s="9"/>
      <c r="H42" s="22"/>
      <c r="I42" s="22"/>
      <c r="J42" s="9"/>
      <c r="K42" s="22"/>
      <c r="L42" s="22"/>
      <c r="M42" s="23"/>
      <c r="O42" s="195"/>
      <c r="P42" s="195"/>
      <c r="Q42" s="195"/>
      <c r="S42" s="195"/>
      <c r="T42" s="195"/>
      <c r="U42" s="195"/>
    </row>
    <row r="43" spans="2:21" ht="15" hidden="1" outlineLevel="1">
      <c r="B43" s="13"/>
      <c r="C43" s="14" t="s">
        <v>45</v>
      </c>
      <c r="D43" s="14"/>
      <c r="E43" s="15"/>
      <c r="F43" s="16" t="s">
        <v>89</v>
      </c>
      <c r="G43" s="16"/>
      <c r="H43" s="20"/>
      <c r="I43" s="20"/>
      <c r="J43" s="16"/>
      <c r="K43" s="20"/>
      <c r="L43" s="20"/>
      <c r="M43" s="21"/>
      <c r="O43" s="195"/>
      <c r="P43" s="195"/>
      <c r="Q43" s="195"/>
      <c r="S43" s="195"/>
      <c r="T43" s="195"/>
      <c r="U43" s="195"/>
    </row>
    <row r="44" spans="2:21" ht="15" hidden="1" outlineLevel="1">
      <c r="B44" s="13"/>
      <c r="C44" s="14" t="s">
        <v>18</v>
      </c>
      <c r="D44" s="14"/>
      <c r="E44" s="15"/>
      <c r="F44" s="33" t="s">
        <v>89</v>
      </c>
      <c r="G44" s="16"/>
      <c r="H44" s="20"/>
      <c r="I44" s="20"/>
      <c r="J44" s="16"/>
      <c r="K44" s="20"/>
      <c r="L44" s="20"/>
      <c r="M44" s="21"/>
      <c r="O44" s="195"/>
      <c r="P44" s="195"/>
      <c r="Q44" s="195"/>
      <c r="S44" s="195"/>
      <c r="T44" s="195"/>
      <c r="U44" s="195"/>
    </row>
    <row r="45" spans="2:21" ht="3.75" customHeight="1" hidden="1" collapsed="1">
      <c r="B45" s="13"/>
      <c r="C45" s="14"/>
      <c r="D45" s="14"/>
      <c r="E45" s="15"/>
      <c r="F45" s="15"/>
      <c r="G45" s="16"/>
      <c r="H45" s="20"/>
      <c r="I45" s="20"/>
      <c r="J45" s="16"/>
      <c r="K45" s="20"/>
      <c r="L45" s="20"/>
      <c r="M45" s="21"/>
      <c r="O45" s="195"/>
      <c r="P45" s="195"/>
      <c r="Q45" s="195"/>
      <c r="S45" s="195"/>
      <c r="T45" s="195"/>
      <c r="U45" s="195"/>
    </row>
    <row r="46" spans="2:21" ht="15.75" thickBot="1">
      <c r="B46" s="6" t="s">
        <v>44</v>
      </c>
      <c r="C46" s="7"/>
      <c r="D46" s="7"/>
      <c r="E46" s="34"/>
      <c r="F46" s="8"/>
      <c r="G46" s="9"/>
      <c r="H46" s="22"/>
      <c r="I46" s="22"/>
      <c r="J46" s="9"/>
      <c r="K46" s="22"/>
      <c r="L46" s="22"/>
      <c r="M46" s="23"/>
      <c r="O46" s="195"/>
      <c r="P46" s="195"/>
      <c r="Q46" s="195"/>
      <c r="S46" s="195"/>
      <c r="T46" s="195"/>
      <c r="U46" s="195"/>
    </row>
    <row r="47" spans="2:21" ht="15">
      <c r="B47" s="13"/>
      <c r="C47" s="35" t="s">
        <v>49</v>
      </c>
      <c r="D47" s="35"/>
      <c r="E47" s="15"/>
      <c r="F47" s="16" t="s">
        <v>50</v>
      </c>
      <c r="G47" s="17">
        <v>1.6732356754668274</v>
      </c>
      <c r="H47" s="18">
        <v>4.286205951638152</v>
      </c>
      <c r="I47" s="18">
        <v>4.130103984724883</v>
      </c>
      <c r="J47" s="17">
        <v>5.646210424740161</v>
      </c>
      <c r="K47" s="18">
        <v>0.3599999999999999</v>
      </c>
      <c r="L47" s="18">
        <v>-1</v>
      </c>
      <c r="M47" s="19">
        <v>0</v>
      </c>
      <c r="O47" s="195"/>
      <c r="P47" s="195"/>
      <c r="Q47" s="195"/>
      <c r="S47" s="195"/>
      <c r="T47" s="195"/>
      <c r="U47" s="195"/>
    </row>
    <row r="48" spans="2:21" ht="15" customHeight="1">
      <c r="B48" s="13"/>
      <c r="C48" s="14" t="s">
        <v>142</v>
      </c>
      <c r="D48" s="14"/>
      <c r="E48" s="15"/>
      <c r="F48" s="16" t="s">
        <v>46</v>
      </c>
      <c r="G48" s="36">
        <v>1.328005</v>
      </c>
      <c r="H48" s="37">
        <v>1.3408902651515149</v>
      </c>
      <c r="I48" s="37">
        <v>1.2948</v>
      </c>
      <c r="J48" s="36">
        <v>1.2948</v>
      </c>
      <c r="K48" s="18">
        <v>-2.83095982770466</v>
      </c>
      <c r="L48" s="18">
        <v>-6.421827390623108</v>
      </c>
      <c r="M48" s="19">
        <v>-6.421827390623108</v>
      </c>
      <c r="O48" s="195"/>
      <c r="P48" s="195"/>
      <c r="Q48" s="195"/>
      <c r="S48" s="195"/>
      <c r="T48" s="195"/>
      <c r="U48" s="195"/>
    </row>
    <row r="49" spans="2:21" ht="15">
      <c r="B49" s="13"/>
      <c r="C49" s="14" t="s">
        <v>47</v>
      </c>
      <c r="D49" s="14"/>
      <c r="E49" s="15"/>
      <c r="F49" s="16" t="s">
        <v>46</v>
      </c>
      <c r="G49" s="17">
        <v>108.84391666666667</v>
      </c>
      <c r="H49" s="18">
        <v>105.05379319291819</v>
      </c>
      <c r="I49" s="18">
        <v>102.1</v>
      </c>
      <c r="J49" s="17">
        <v>100.19</v>
      </c>
      <c r="K49" s="18">
        <v>-1.969018290406865</v>
      </c>
      <c r="L49" s="18">
        <v>-0.13693270735524266</v>
      </c>
      <c r="M49" s="38">
        <v>2.0057014864589746</v>
      </c>
      <c r="O49" s="195"/>
      <c r="P49" s="195"/>
      <c r="Q49" s="195"/>
      <c r="S49" s="195"/>
      <c r="T49" s="195"/>
      <c r="U49" s="195"/>
    </row>
    <row r="50" spans="2:21" ht="15">
      <c r="B50" s="13"/>
      <c r="C50" s="14" t="s">
        <v>47</v>
      </c>
      <c r="D50" s="14"/>
      <c r="E50" s="15"/>
      <c r="F50" s="16" t="s">
        <v>50</v>
      </c>
      <c r="G50" s="17">
        <v>-2.782849465767029</v>
      </c>
      <c r="H50" s="18">
        <v>-3.4821638083418947</v>
      </c>
      <c r="I50" s="18">
        <v>-2.8116958970666843</v>
      </c>
      <c r="J50" s="17">
        <v>-1.870714985308524</v>
      </c>
      <c r="K50" s="18">
        <v>-1.9</v>
      </c>
      <c r="L50" s="18">
        <v>1.7999999999999998</v>
      </c>
      <c r="M50" s="19">
        <v>2</v>
      </c>
      <c r="O50" s="195"/>
      <c r="P50" s="195"/>
      <c r="Q50" s="195"/>
      <c r="S50" s="195"/>
      <c r="T50" s="195"/>
      <c r="U50" s="195"/>
    </row>
    <row r="51" spans="2:21" ht="15">
      <c r="B51" s="13"/>
      <c r="C51" s="14" t="s">
        <v>48</v>
      </c>
      <c r="D51" s="14"/>
      <c r="E51" s="15"/>
      <c r="F51" s="16" t="s">
        <v>50</v>
      </c>
      <c r="G51" s="17">
        <v>-5.946000328693984</v>
      </c>
      <c r="H51" s="18">
        <v>-4.409650526309434</v>
      </c>
      <c r="I51" s="18">
        <v>0.6478613362745875</v>
      </c>
      <c r="J51" s="17">
        <v>-1.870714985308524</v>
      </c>
      <c r="K51" s="18">
        <v>0.8999999999999995</v>
      </c>
      <c r="L51" s="18">
        <v>5.3999999999999995</v>
      </c>
      <c r="M51" s="19">
        <v>2</v>
      </c>
      <c r="O51" s="195"/>
      <c r="P51" s="195"/>
      <c r="Q51" s="195"/>
      <c r="S51" s="195"/>
      <c r="T51" s="195"/>
      <c r="U51" s="195"/>
    </row>
    <row r="52" spans="2:21" ht="15">
      <c r="B52" s="13"/>
      <c r="C52" s="14" t="s">
        <v>90</v>
      </c>
      <c r="D52" s="14"/>
      <c r="E52" s="15"/>
      <c r="F52" s="16" t="s">
        <v>50</v>
      </c>
      <c r="G52" s="17">
        <v>-4.9866919480355705</v>
      </c>
      <c r="H52" s="18">
        <v>-4.772854305496622</v>
      </c>
      <c r="I52" s="18">
        <v>0.078485111963289</v>
      </c>
      <c r="J52" s="17">
        <v>4.392088560156509</v>
      </c>
      <c r="K52" s="18">
        <v>-5.1</v>
      </c>
      <c r="L52" s="18">
        <v>-1.5999999999999999</v>
      </c>
      <c r="M52" s="21">
        <v>-0.1999999999999993</v>
      </c>
      <c r="O52" s="195"/>
      <c r="P52" s="195"/>
      <c r="Q52" s="195"/>
      <c r="S52" s="195"/>
      <c r="T52" s="195"/>
      <c r="U52" s="195"/>
    </row>
    <row r="53" spans="2:21" ht="18">
      <c r="B53" s="13"/>
      <c r="C53" s="14" t="s">
        <v>143</v>
      </c>
      <c r="D53" s="14"/>
      <c r="E53" s="15"/>
      <c r="F53" s="16" t="s">
        <v>117</v>
      </c>
      <c r="G53" s="17">
        <v>0.22</v>
      </c>
      <c r="H53" s="18">
        <v>0.24591508284211158</v>
      </c>
      <c r="I53" s="18">
        <v>0.18395832926034927</v>
      </c>
      <c r="J53" s="17">
        <v>0.2812499962747097</v>
      </c>
      <c r="K53" s="18">
        <v>-0.014174999999999993</v>
      </c>
      <c r="L53" s="18">
        <v>-0.06979199999999997</v>
      </c>
      <c r="M53" s="19">
        <v>-0.151667</v>
      </c>
      <c r="O53" s="195"/>
      <c r="P53" s="195"/>
      <c r="Q53" s="195"/>
      <c r="S53" s="195"/>
      <c r="T53" s="195"/>
      <c r="U53" s="195"/>
    </row>
    <row r="54" spans="2:21" ht="15.75" thickBot="1">
      <c r="B54" s="39"/>
      <c r="C54" s="40" t="s">
        <v>134</v>
      </c>
      <c r="D54" s="40"/>
      <c r="E54" s="41"/>
      <c r="F54" s="42" t="s">
        <v>11</v>
      </c>
      <c r="G54" s="43">
        <v>3.186384618282318</v>
      </c>
      <c r="H54" s="44">
        <v>2.261228561401367</v>
      </c>
      <c r="I54" s="44">
        <v>2.1373428106307983</v>
      </c>
      <c r="J54" s="43">
        <v>2.4445366859436035</v>
      </c>
      <c r="K54" s="44">
        <v>-0.48411375284194946</v>
      </c>
      <c r="L54" s="44">
        <v>-1.0337878465652466</v>
      </c>
      <c r="M54" s="191">
        <v>-1.0980965495109558</v>
      </c>
      <c r="O54" s="195"/>
      <c r="P54" s="195"/>
      <c r="Q54" s="195"/>
      <c r="S54" s="195"/>
      <c r="T54" s="195"/>
      <c r="U54" s="195"/>
    </row>
    <row r="55" spans="2:13" ht="15.75" customHeight="1">
      <c r="B55" s="35" t="s">
        <v>118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 ht="15.75" customHeight="1">
      <c r="B56" s="35" t="s">
        <v>135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2:13" ht="15.75" customHeight="1">
      <c r="B57" s="35" t="s">
        <v>136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ht="15">
      <c r="B58" s="35" t="s">
        <v>151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 ht="15">
      <c r="B59" s="35" t="s">
        <v>137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 ht="15">
      <c r="B60" s="35" t="s">
        <v>138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 ht="15">
      <c r="B61" s="35" t="s">
        <v>139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2:13" ht="15">
      <c r="B62" s="35" t="s">
        <v>141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2:4" s="35" customFormat="1" ht="15.75">
      <c r="B63" s="35" t="s">
        <v>152</v>
      </c>
      <c r="D63" s="179"/>
    </row>
    <row r="64" spans="3:4" s="35" customFormat="1" ht="15">
      <c r="C64" s="180" t="s">
        <v>140</v>
      </c>
      <c r="D64" s="180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5" zoomScaleNormal="85" zoomScalePageLayoutView="0" workbookViewId="0" topLeftCell="A1">
      <selection activeCell="N54" sqref="N54"/>
    </sheetView>
  </sheetViews>
  <sheetFormatPr defaultColWidth="9.140625" defaultRowHeight="15"/>
  <cols>
    <col min="1" max="5" width="3.140625" style="51" customWidth="1"/>
    <col min="6" max="6" width="29.8515625" style="51" customWidth="1"/>
    <col min="7" max="7" width="20.7109375" style="51" bestFit="1" customWidth="1"/>
    <col min="8" max="8" width="10.0039062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155</v>
      </c>
    </row>
    <row r="2" spans="2:27" ht="15" customHeight="1">
      <c r="B2" s="233" t="str">
        <f>"Strednodobá predikcia "&amp;Súhrn!$H$4&amp;" - komponenty HDP [objem]"</f>
        <v>Strednodobá predikcia P3Q-2014 - komponenty HDP [objem]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5"/>
    </row>
    <row r="3" spans="2:27" ht="15" customHeight="1"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8"/>
    </row>
    <row r="4" spans="2:27" ht="15">
      <c r="B4" s="227" t="s">
        <v>30</v>
      </c>
      <c r="C4" s="228"/>
      <c r="D4" s="228"/>
      <c r="E4" s="228"/>
      <c r="F4" s="229"/>
      <c r="G4" s="232" t="s">
        <v>85</v>
      </c>
      <c r="H4" s="46" t="s">
        <v>37</v>
      </c>
      <c r="I4" s="214">
        <v>2014</v>
      </c>
      <c r="J4" s="214">
        <v>2015</v>
      </c>
      <c r="K4" s="243">
        <v>2016</v>
      </c>
      <c r="L4" s="239">
        <v>2013</v>
      </c>
      <c r="M4" s="240"/>
      <c r="N4" s="240"/>
      <c r="O4" s="240"/>
      <c r="P4" s="239">
        <v>2014</v>
      </c>
      <c r="Q4" s="240"/>
      <c r="R4" s="240"/>
      <c r="S4" s="240"/>
      <c r="T4" s="239">
        <v>2015</v>
      </c>
      <c r="U4" s="240"/>
      <c r="V4" s="240"/>
      <c r="W4" s="241"/>
      <c r="X4" s="240">
        <v>2016</v>
      </c>
      <c r="Y4" s="240"/>
      <c r="Z4" s="240"/>
      <c r="AA4" s="242"/>
    </row>
    <row r="5" spans="2:27" ht="15">
      <c r="B5" s="221"/>
      <c r="C5" s="222"/>
      <c r="D5" s="222"/>
      <c r="E5" s="222"/>
      <c r="F5" s="223"/>
      <c r="G5" s="225"/>
      <c r="H5" s="47">
        <v>2013</v>
      </c>
      <c r="I5" s="215"/>
      <c r="J5" s="215"/>
      <c r="K5" s="244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8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64"/>
      <c r="I6" s="65"/>
      <c r="J6" s="66"/>
      <c r="K6" s="64"/>
      <c r="L6" s="67"/>
      <c r="M6" s="67"/>
      <c r="N6" s="67"/>
      <c r="O6" s="68"/>
      <c r="P6" s="67"/>
      <c r="Q6" s="67"/>
      <c r="R6" s="67"/>
      <c r="S6" s="68"/>
      <c r="T6" s="69"/>
      <c r="U6" s="67"/>
      <c r="V6" s="67"/>
      <c r="W6" s="68"/>
      <c r="X6" s="67"/>
      <c r="Y6" s="67"/>
      <c r="Z6" s="67"/>
      <c r="AA6" s="70"/>
    </row>
    <row r="7" spans="2:27" ht="15">
      <c r="B7" s="71"/>
      <c r="C7" s="67" t="s">
        <v>0</v>
      </c>
      <c r="D7" s="67"/>
      <c r="E7" s="67"/>
      <c r="F7" s="68"/>
      <c r="G7" s="72" t="s">
        <v>121</v>
      </c>
      <c r="H7" s="97">
        <v>72134.092</v>
      </c>
      <c r="I7" s="98">
        <v>73618.97904184896</v>
      </c>
      <c r="J7" s="98">
        <v>76556.50639849377</v>
      </c>
      <c r="K7" s="97">
        <v>80711.39409937127</v>
      </c>
      <c r="L7" s="99">
        <v>17916.9363791295</v>
      </c>
      <c r="M7" s="99">
        <v>18007.690868595</v>
      </c>
      <c r="N7" s="99">
        <v>18060.2681444935</v>
      </c>
      <c r="O7" s="100">
        <v>18149.196607782</v>
      </c>
      <c r="P7" s="99">
        <v>18249.0575318907</v>
      </c>
      <c r="Q7" s="99">
        <v>18342.0774909557</v>
      </c>
      <c r="R7" s="99">
        <v>18454.213830409954</v>
      </c>
      <c r="S7" s="100">
        <v>18573.630188592604</v>
      </c>
      <c r="T7" s="101">
        <v>18772.686009223326</v>
      </c>
      <c r="U7" s="99">
        <v>19009.678496021003</v>
      </c>
      <c r="V7" s="99">
        <v>19258.492040173252</v>
      </c>
      <c r="W7" s="100">
        <v>19515.64985307619</v>
      </c>
      <c r="X7" s="99">
        <v>19772.985153748086</v>
      </c>
      <c r="Y7" s="99">
        <v>20042.795312499482</v>
      </c>
      <c r="Z7" s="99">
        <v>20312.788104089854</v>
      </c>
      <c r="AA7" s="102">
        <v>20582.825529033864</v>
      </c>
    </row>
    <row r="8" spans="2:27" ht="15">
      <c r="B8" s="71"/>
      <c r="C8" s="67"/>
      <c r="D8" s="67"/>
      <c r="E8" s="67" t="s">
        <v>31</v>
      </c>
      <c r="F8" s="68"/>
      <c r="G8" s="72" t="s">
        <v>121</v>
      </c>
      <c r="H8" s="100">
        <v>41545.66399999999</v>
      </c>
      <c r="I8" s="99">
        <v>42614.34006251675</v>
      </c>
      <c r="J8" s="25">
        <v>44185.59944562062</v>
      </c>
      <c r="K8" s="100">
        <v>46212.212041426574</v>
      </c>
      <c r="L8" s="99">
        <v>10295.011788158168</v>
      </c>
      <c r="M8" s="99">
        <v>10380.723666618056</v>
      </c>
      <c r="N8" s="99">
        <v>10411.80306066714</v>
      </c>
      <c r="O8" s="100">
        <v>10458.125484556633</v>
      </c>
      <c r="P8" s="99">
        <v>10540.566709400517</v>
      </c>
      <c r="Q8" s="99">
        <v>10591.364794405245</v>
      </c>
      <c r="R8" s="99">
        <v>10693.723391547039</v>
      </c>
      <c r="S8" s="100">
        <v>10788.68516716395</v>
      </c>
      <c r="T8" s="101">
        <v>10879.350086433518</v>
      </c>
      <c r="U8" s="99">
        <v>10984.192961741139</v>
      </c>
      <c r="V8" s="99">
        <v>11101.585264969666</v>
      </c>
      <c r="W8" s="100">
        <v>11220.471132476292</v>
      </c>
      <c r="X8" s="99">
        <v>11350.31629667771</v>
      </c>
      <c r="Y8" s="99">
        <v>11477.632318756974</v>
      </c>
      <c r="Z8" s="99">
        <v>11618.533203246732</v>
      </c>
      <c r="AA8" s="102">
        <v>11765.730222745156</v>
      </c>
    </row>
    <row r="9" spans="2:27" ht="15">
      <c r="B9" s="71"/>
      <c r="C9" s="67"/>
      <c r="D9" s="67"/>
      <c r="E9" s="67" t="s">
        <v>32</v>
      </c>
      <c r="F9" s="68"/>
      <c r="G9" s="72" t="s">
        <v>121</v>
      </c>
      <c r="H9" s="100">
        <v>12847.42199999999</v>
      </c>
      <c r="I9" s="99">
        <v>13433.724709448867</v>
      </c>
      <c r="J9" s="99">
        <v>13862.300815763036</v>
      </c>
      <c r="K9" s="100">
        <v>14367.286081288708</v>
      </c>
      <c r="L9" s="99">
        <v>3174.7759365909196</v>
      </c>
      <c r="M9" s="99">
        <v>3183.3283216682803</v>
      </c>
      <c r="N9" s="99">
        <v>3230.06672163705</v>
      </c>
      <c r="O9" s="100">
        <v>3259.2510201037403</v>
      </c>
      <c r="P9" s="99">
        <v>3305.81821329629</v>
      </c>
      <c r="Q9" s="99">
        <v>3347.1550458890197</v>
      </c>
      <c r="R9" s="99">
        <v>3375.4100472034124</v>
      </c>
      <c r="S9" s="100">
        <v>3405.3414030601443</v>
      </c>
      <c r="T9" s="101">
        <v>3426.2732571836036</v>
      </c>
      <c r="U9" s="99">
        <v>3451.2506927163427</v>
      </c>
      <c r="V9" s="99">
        <v>3477.8271626184337</v>
      </c>
      <c r="W9" s="100">
        <v>3506.949703244656</v>
      </c>
      <c r="X9" s="99">
        <v>3539.88308265064</v>
      </c>
      <c r="Y9" s="99">
        <v>3574.0113924402744</v>
      </c>
      <c r="Z9" s="99">
        <v>3608.840360204318</v>
      </c>
      <c r="AA9" s="102">
        <v>3644.5512459934753</v>
      </c>
    </row>
    <row r="10" spans="2:27" ht="15">
      <c r="B10" s="71"/>
      <c r="C10" s="67"/>
      <c r="D10" s="67"/>
      <c r="E10" s="67" t="s">
        <v>1</v>
      </c>
      <c r="F10" s="68"/>
      <c r="G10" s="72" t="s">
        <v>121</v>
      </c>
      <c r="H10" s="100">
        <v>13761.43399999999</v>
      </c>
      <c r="I10" s="99">
        <v>14330.299090703858</v>
      </c>
      <c r="J10" s="99">
        <v>14904.278420379325</v>
      </c>
      <c r="K10" s="100">
        <v>15714.680141083629</v>
      </c>
      <c r="L10" s="99">
        <v>3355.1978973509476</v>
      </c>
      <c r="M10" s="99">
        <v>3396.1998680966435</v>
      </c>
      <c r="N10" s="99">
        <v>3348.334600395359</v>
      </c>
      <c r="O10" s="100">
        <v>3661.701634157039</v>
      </c>
      <c r="P10" s="99">
        <v>3497.814320621934</v>
      </c>
      <c r="Q10" s="99">
        <v>3590.9538890056706</v>
      </c>
      <c r="R10" s="99">
        <v>3606.130481234794</v>
      </c>
      <c r="S10" s="100">
        <v>3635.400399841462</v>
      </c>
      <c r="T10" s="101">
        <v>3665.8359693361663</v>
      </c>
      <c r="U10" s="99">
        <v>3700.7703782643966</v>
      </c>
      <c r="V10" s="99">
        <v>3744.39225644182</v>
      </c>
      <c r="W10" s="100">
        <v>3793.279816336943</v>
      </c>
      <c r="X10" s="99">
        <v>3844.103576259217</v>
      </c>
      <c r="Y10" s="99">
        <v>3898.6981906886003</v>
      </c>
      <c r="Z10" s="99">
        <v>3956.6598726314924</v>
      </c>
      <c r="AA10" s="102">
        <v>4015.21850150432</v>
      </c>
    </row>
    <row r="11" spans="2:27" ht="15">
      <c r="B11" s="71"/>
      <c r="C11" s="67"/>
      <c r="D11" s="67"/>
      <c r="E11" s="67" t="s">
        <v>2</v>
      </c>
      <c r="F11" s="68"/>
      <c r="G11" s="72" t="s">
        <v>121</v>
      </c>
      <c r="H11" s="100">
        <v>68154.51999999997</v>
      </c>
      <c r="I11" s="99">
        <v>70378.36386266947</v>
      </c>
      <c r="J11" s="99">
        <v>72952.17868176298</v>
      </c>
      <c r="K11" s="100">
        <v>76294.17826379892</v>
      </c>
      <c r="L11" s="99">
        <v>16824.985622100034</v>
      </c>
      <c r="M11" s="99">
        <v>16960.25185638298</v>
      </c>
      <c r="N11" s="99">
        <v>16990.20438269955</v>
      </c>
      <c r="O11" s="100">
        <v>17379.07813881741</v>
      </c>
      <c r="P11" s="99">
        <v>17344.19924331874</v>
      </c>
      <c r="Q11" s="99">
        <v>17529.473729299934</v>
      </c>
      <c r="R11" s="99">
        <v>17675.263919985246</v>
      </c>
      <c r="S11" s="100">
        <v>17829.426970065557</v>
      </c>
      <c r="T11" s="101">
        <v>17971.459312953288</v>
      </c>
      <c r="U11" s="99">
        <v>18136.214032721877</v>
      </c>
      <c r="V11" s="99">
        <v>18323.804684029918</v>
      </c>
      <c r="W11" s="100">
        <v>18520.70065205789</v>
      </c>
      <c r="X11" s="99">
        <v>18734.30295558757</v>
      </c>
      <c r="Y11" s="99">
        <v>18950.34190188585</v>
      </c>
      <c r="Z11" s="99">
        <v>19184.033436082544</v>
      </c>
      <c r="AA11" s="102">
        <v>19425.499970242952</v>
      </c>
    </row>
    <row r="12" spans="2:27" ht="15">
      <c r="B12" s="71"/>
      <c r="C12" s="67"/>
      <c r="D12" s="67" t="s">
        <v>33</v>
      </c>
      <c r="E12" s="67"/>
      <c r="F12" s="68"/>
      <c r="G12" s="72" t="s">
        <v>121</v>
      </c>
      <c r="H12" s="100">
        <v>70430.2409999999</v>
      </c>
      <c r="I12" s="99">
        <v>71518.72358522323</v>
      </c>
      <c r="J12" s="99">
        <v>75533.92649163347</v>
      </c>
      <c r="K12" s="100">
        <v>81765.29384150547</v>
      </c>
      <c r="L12" s="99">
        <v>17311.53874111569</v>
      </c>
      <c r="M12" s="99">
        <v>17718.20425617978</v>
      </c>
      <c r="N12" s="99">
        <v>17346.75710390738</v>
      </c>
      <c r="O12" s="100">
        <v>18053.740898797052</v>
      </c>
      <c r="P12" s="99">
        <v>18158.64663604939</v>
      </c>
      <c r="Q12" s="99">
        <v>17614.02704413873</v>
      </c>
      <c r="R12" s="99">
        <v>17766.801289344294</v>
      </c>
      <c r="S12" s="100">
        <v>17979.24861569082</v>
      </c>
      <c r="T12" s="101">
        <v>18340.899484035297</v>
      </c>
      <c r="U12" s="99">
        <v>18691.57870236416</v>
      </c>
      <c r="V12" s="99">
        <v>19060.825679436715</v>
      </c>
      <c r="W12" s="100">
        <v>19440.62262579729</v>
      </c>
      <c r="X12" s="99">
        <v>19831.8528530924</v>
      </c>
      <c r="Y12" s="99">
        <v>20230.236086262048</v>
      </c>
      <c r="Z12" s="99">
        <v>20642.076868547145</v>
      </c>
      <c r="AA12" s="102">
        <v>21061.12803360388</v>
      </c>
    </row>
    <row r="13" spans="2:27" ht="15">
      <c r="B13" s="71"/>
      <c r="C13" s="67"/>
      <c r="D13" s="67" t="s">
        <v>34</v>
      </c>
      <c r="E13" s="67"/>
      <c r="F13" s="68"/>
      <c r="G13" s="72" t="s">
        <v>121</v>
      </c>
      <c r="H13" s="100">
        <v>65880.016</v>
      </c>
      <c r="I13" s="99">
        <v>67269.23558800612</v>
      </c>
      <c r="J13" s="99">
        <v>71096.13535260825</v>
      </c>
      <c r="K13" s="100">
        <v>76582.04843372342</v>
      </c>
      <c r="L13" s="99">
        <v>16100.33447278901</v>
      </c>
      <c r="M13" s="99">
        <v>16335.989494543628</v>
      </c>
      <c r="N13" s="99">
        <v>16434.30295726623</v>
      </c>
      <c r="O13" s="100">
        <v>17009.38907540113</v>
      </c>
      <c r="P13" s="99">
        <v>17002.91254516953</v>
      </c>
      <c r="Q13" s="99">
        <v>16574.99869457926</v>
      </c>
      <c r="R13" s="99">
        <v>16723.331846735076</v>
      </c>
      <c r="S13" s="100">
        <v>16967.99250152226</v>
      </c>
      <c r="T13" s="101">
        <v>17290.24257691845</v>
      </c>
      <c r="U13" s="99">
        <v>17607.5743916476</v>
      </c>
      <c r="V13" s="99">
        <v>17932.408338578723</v>
      </c>
      <c r="W13" s="100">
        <v>18265.910045463483</v>
      </c>
      <c r="X13" s="99">
        <v>18606.479587938287</v>
      </c>
      <c r="Y13" s="99">
        <v>18956.157433465843</v>
      </c>
      <c r="Z13" s="99">
        <v>19323.30817367946</v>
      </c>
      <c r="AA13" s="102">
        <v>19696.103238639836</v>
      </c>
    </row>
    <row r="14" spans="2:27" ht="15.75" thickBot="1">
      <c r="B14" s="73"/>
      <c r="C14" s="74"/>
      <c r="D14" s="74" t="s">
        <v>35</v>
      </c>
      <c r="E14" s="74"/>
      <c r="F14" s="75"/>
      <c r="G14" s="76" t="s">
        <v>121</v>
      </c>
      <c r="H14" s="103">
        <v>4550.224999999904</v>
      </c>
      <c r="I14" s="104">
        <v>4249.4879972171075</v>
      </c>
      <c r="J14" s="104">
        <v>4437.791139025208</v>
      </c>
      <c r="K14" s="103">
        <v>5183.245407782048</v>
      </c>
      <c r="L14" s="104">
        <v>1211.204268326681</v>
      </c>
      <c r="M14" s="104">
        <v>1382.2147616361508</v>
      </c>
      <c r="N14" s="104">
        <v>912.4541466411501</v>
      </c>
      <c r="O14" s="103">
        <v>1044.351823395922</v>
      </c>
      <c r="P14" s="104">
        <v>1155.7340908798615</v>
      </c>
      <c r="Q14" s="104">
        <v>1039.0283495594704</v>
      </c>
      <c r="R14" s="104">
        <v>1043.4694426092174</v>
      </c>
      <c r="S14" s="103">
        <v>1011.2561141685583</v>
      </c>
      <c r="T14" s="105">
        <v>1050.6569071168487</v>
      </c>
      <c r="U14" s="104">
        <v>1084.004310716562</v>
      </c>
      <c r="V14" s="104">
        <v>1128.4173408579918</v>
      </c>
      <c r="W14" s="103">
        <v>1174.7125803338058</v>
      </c>
      <c r="X14" s="104">
        <v>1225.373265154114</v>
      </c>
      <c r="Y14" s="104">
        <v>1274.0786527962046</v>
      </c>
      <c r="Z14" s="104">
        <v>1318.7686948676856</v>
      </c>
      <c r="AA14" s="106">
        <v>1365.0247949640434</v>
      </c>
    </row>
    <row r="15" ht="15.75" thickBot="1">
      <c r="G15" s="78"/>
    </row>
    <row r="16" spans="2:27" ht="15" customHeight="1">
      <c r="B16" s="233" t="str">
        <f>"Strednodobá predikcia "&amp;Súhrn!$H$4&amp;" - komponenty HDP [zmena oproti predchádzajúcemu obdobiu]"</f>
        <v>Strednodobá predikcia P3Q-2014 - komponenty HDP [zmena oproti predchádzajúcemu obdobiu]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5"/>
    </row>
    <row r="17" spans="2:27" ht="15" customHeight="1"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8"/>
    </row>
    <row r="18" spans="2:27" ht="15">
      <c r="B18" s="227" t="s">
        <v>30</v>
      </c>
      <c r="C18" s="228"/>
      <c r="D18" s="228"/>
      <c r="E18" s="228"/>
      <c r="F18" s="229"/>
      <c r="G18" s="232" t="s">
        <v>85</v>
      </c>
      <c r="H18" s="46" t="s">
        <v>37</v>
      </c>
      <c r="I18" s="214">
        <v>2014</v>
      </c>
      <c r="J18" s="214">
        <v>2015</v>
      </c>
      <c r="K18" s="243">
        <v>2016</v>
      </c>
      <c r="L18" s="239">
        <v>2013</v>
      </c>
      <c r="M18" s="240"/>
      <c r="N18" s="240"/>
      <c r="O18" s="240"/>
      <c r="P18" s="239">
        <v>2014</v>
      </c>
      <c r="Q18" s="240"/>
      <c r="R18" s="240"/>
      <c r="S18" s="240"/>
      <c r="T18" s="239">
        <v>2015</v>
      </c>
      <c r="U18" s="240"/>
      <c r="V18" s="240"/>
      <c r="W18" s="241"/>
      <c r="X18" s="240">
        <v>2016</v>
      </c>
      <c r="Y18" s="240"/>
      <c r="Z18" s="240"/>
      <c r="AA18" s="242"/>
    </row>
    <row r="19" spans="2:27" ht="15">
      <c r="B19" s="221"/>
      <c r="C19" s="222"/>
      <c r="D19" s="222"/>
      <c r="E19" s="222"/>
      <c r="F19" s="223"/>
      <c r="G19" s="225"/>
      <c r="H19" s="47">
        <v>2013</v>
      </c>
      <c r="I19" s="215"/>
      <c r="J19" s="215"/>
      <c r="K19" s="244"/>
      <c r="L19" s="56" t="s">
        <v>3</v>
      </c>
      <c r="M19" s="56" t="s">
        <v>4</v>
      </c>
      <c r="N19" s="56" t="s">
        <v>5</v>
      </c>
      <c r="O19" s="57" t="s">
        <v>6</v>
      </c>
      <c r="P19" s="56" t="s">
        <v>3</v>
      </c>
      <c r="Q19" s="56" t="s">
        <v>4</v>
      </c>
      <c r="R19" s="56" t="s">
        <v>5</v>
      </c>
      <c r="S19" s="57" t="s">
        <v>6</v>
      </c>
      <c r="T19" s="58" t="s">
        <v>3</v>
      </c>
      <c r="U19" s="56" t="s">
        <v>4</v>
      </c>
      <c r="V19" s="56" t="s">
        <v>5</v>
      </c>
      <c r="W19" s="57" t="s">
        <v>6</v>
      </c>
      <c r="X19" s="56" t="s">
        <v>3</v>
      </c>
      <c r="Y19" s="56" t="s">
        <v>4</v>
      </c>
      <c r="Z19" s="56" t="s">
        <v>5</v>
      </c>
      <c r="AA19" s="59" t="s">
        <v>6</v>
      </c>
    </row>
    <row r="20" spans="2:27" ht="3.75" customHeight="1">
      <c r="B20" s="60"/>
      <c r="C20" s="61"/>
      <c r="D20" s="61"/>
      <c r="E20" s="61"/>
      <c r="F20" s="62"/>
      <c r="G20" s="45"/>
      <c r="H20" s="64"/>
      <c r="I20" s="65"/>
      <c r="J20" s="66"/>
      <c r="K20" s="64"/>
      <c r="L20" s="67"/>
      <c r="M20" s="67"/>
      <c r="N20" s="67"/>
      <c r="O20" s="68"/>
      <c r="P20" s="67"/>
      <c r="Q20" s="67"/>
      <c r="R20" s="67"/>
      <c r="S20" s="68"/>
      <c r="T20" s="69"/>
      <c r="U20" s="67"/>
      <c r="V20" s="67"/>
      <c r="W20" s="68"/>
      <c r="X20" s="67"/>
      <c r="Y20" s="67"/>
      <c r="Z20" s="67"/>
      <c r="AA20" s="70"/>
    </row>
    <row r="21" spans="2:27" ht="15">
      <c r="B21" s="71"/>
      <c r="C21" s="67" t="s">
        <v>0</v>
      </c>
      <c r="D21" s="67"/>
      <c r="E21" s="67"/>
      <c r="F21" s="68"/>
      <c r="G21" s="72" t="s">
        <v>91</v>
      </c>
      <c r="H21" s="85">
        <v>0.9408261139173675</v>
      </c>
      <c r="I21" s="86">
        <v>2.3477382658053045</v>
      </c>
      <c r="J21" s="86">
        <v>2.9495068890899887</v>
      </c>
      <c r="K21" s="85">
        <v>3.5202053392721098</v>
      </c>
      <c r="L21" s="86">
        <v>0.14527076168786834</v>
      </c>
      <c r="M21" s="86">
        <v>0.3706353292358955</v>
      </c>
      <c r="N21" s="86">
        <v>0.4964464538187485</v>
      </c>
      <c r="O21" s="85">
        <v>0.6153787510599074</v>
      </c>
      <c r="P21" s="86">
        <v>0.6880022671324184</v>
      </c>
      <c r="Q21" s="86">
        <v>0.5930100072775844</v>
      </c>
      <c r="R21" s="86">
        <v>0.5574917989915207</v>
      </c>
      <c r="S21" s="85">
        <v>0.45328707059036333</v>
      </c>
      <c r="T21" s="91">
        <v>0.8421239095339104</v>
      </c>
      <c r="U21" s="86">
        <v>0.8648017107893935</v>
      </c>
      <c r="V21" s="86">
        <v>0.8702117856149272</v>
      </c>
      <c r="W21" s="85">
        <v>0.8890878992765323</v>
      </c>
      <c r="X21" s="86">
        <v>0.8580958132716319</v>
      </c>
      <c r="Y21" s="86">
        <v>0.8803217849318514</v>
      </c>
      <c r="Z21" s="86">
        <v>0.8548081322706764</v>
      </c>
      <c r="AA21" s="92">
        <v>0.8438836874627071</v>
      </c>
    </row>
    <row r="22" spans="2:27" ht="15">
      <c r="B22" s="71"/>
      <c r="C22" s="67"/>
      <c r="D22" s="67"/>
      <c r="E22" s="67" t="s">
        <v>31</v>
      </c>
      <c r="F22" s="68"/>
      <c r="G22" s="72" t="s">
        <v>91</v>
      </c>
      <c r="H22" s="85">
        <v>-0.07186176254181476</v>
      </c>
      <c r="I22" s="86">
        <v>2.9529887843335274</v>
      </c>
      <c r="J22" s="86">
        <v>2.204624949094125</v>
      </c>
      <c r="K22" s="85">
        <v>2.3560322599531958</v>
      </c>
      <c r="L22" s="86">
        <v>-0.8165775764017127</v>
      </c>
      <c r="M22" s="86">
        <v>1.1529813730557095</v>
      </c>
      <c r="N22" s="86">
        <v>-0.062284201679986495</v>
      </c>
      <c r="O22" s="85">
        <v>0.4526600636175999</v>
      </c>
      <c r="P22" s="86">
        <v>1.5270865428683038</v>
      </c>
      <c r="Q22" s="86">
        <v>0.49455684308003356</v>
      </c>
      <c r="R22" s="86">
        <v>0.5541362529787079</v>
      </c>
      <c r="S22" s="85">
        <v>0.6175265740886857</v>
      </c>
      <c r="T22" s="91">
        <v>0.42440078846101414</v>
      </c>
      <c r="U22" s="86">
        <v>0.6062073489246984</v>
      </c>
      <c r="V22" s="86">
        <v>0.5943453013689748</v>
      </c>
      <c r="W22" s="85">
        <v>0.5855363082365841</v>
      </c>
      <c r="X22" s="86">
        <v>0.5344324237028388</v>
      </c>
      <c r="Y22" s="86">
        <v>0.5902851696198042</v>
      </c>
      <c r="Z22" s="86">
        <v>0.6249759503905068</v>
      </c>
      <c r="AA22" s="92">
        <v>0.6313847931400431</v>
      </c>
    </row>
    <row r="23" spans="2:27" ht="15">
      <c r="B23" s="71"/>
      <c r="C23" s="67"/>
      <c r="D23" s="67"/>
      <c r="E23" s="67" t="s">
        <v>32</v>
      </c>
      <c r="F23" s="68"/>
      <c r="G23" s="72" t="s">
        <v>91</v>
      </c>
      <c r="H23" s="85">
        <v>1.4204192182880888</v>
      </c>
      <c r="I23" s="86">
        <v>4.065989858293875</v>
      </c>
      <c r="J23" s="86">
        <v>1.429879093905953</v>
      </c>
      <c r="K23" s="85">
        <v>1.1698364064824887</v>
      </c>
      <c r="L23" s="86">
        <v>0.3388884069990894</v>
      </c>
      <c r="M23" s="86">
        <v>0.13721380273467787</v>
      </c>
      <c r="N23" s="86">
        <v>1.9325011139657846</v>
      </c>
      <c r="O23" s="85">
        <v>0.5598766280902794</v>
      </c>
      <c r="P23" s="86">
        <v>1.508206832433217</v>
      </c>
      <c r="Q23" s="86">
        <v>0.9540809521352998</v>
      </c>
      <c r="R23" s="86">
        <v>0.46086498276029886</v>
      </c>
      <c r="S23" s="85">
        <v>0.5633147658625148</v>
      </c>
      <c r="T23" s="91">
        <v>0.19926234552256972</v>
      </c>
      <c r="U23" s="86">
        <v>0.22160919345857621</v>
      </c>
      <c r="V23" s="86">
        <v>0.20081684338124717</v>
      </c>
      <c r="W23" s="85">
        <v>0.2725413861531649</v>
      </c>
      <c r="X23" s="86">
        <v>0.2690627149055729</v>
      </c>
      <c r="Y23" s="86">
        <v>0.38573918546941854</v>
      </c>
      <c r="Z23" s="86">
        <v>0.33082725668742796</v>
      </c>
      <c r="AA23" s="92">
        <v>0.3215826684888441</v>
      </c>
    </row>
    <row r="24" spans="2:27" ht="15">
      <c r="B24" s="71"/>
      <c r="C24" s="67"/>
      <c r="D24" s="67"/>
      <c r="E24" s="67" t="s">
        <v>1</v>
      </c>
      <c r="F24" s="68"/>
      <c r="G24" s="72" t="s">
        <v>91</v>
      </c>
      <c r="H24" s="85">
        <v>-4.301180941387614</v>
      </c>
      <c r="I24" s="86">
        <v>5.245733559226622</v>
      </c>
      <c r="J24" s="86">
        <v>3.3909450050413312</v>
      </c>
      <c r="K24" s="85">
        <v>3.6360770149620407</v>
      </c>
      <c r="L24" s="86">
        <v>-2.450131925533171</v>
      </c>
      <c r="M24" s="86">
        <v>2.4380639681587155</v>
      </c>
      <c r="N24" s="86">
        <v>-1.2751716401260467</v>
      </c>
      <c r="O24" s="85">
        <v>4.922274170302529</v>
      </c>
      <c r="P24" s="86">
        <v>-0.635296704568816</v>
      </c>
      <c r="Q24" s="86">
        <v>2.390011065783156</v>
      </c>
      <c r="R24" s="86">
        <v>0.411051635810594</v>
      </c>
      <c r="S24" s="85">
        <v>0.9044113722726621</v>
      </c>
      <c r="T24" s="91">
        <v>0.7185863559286929</v>
      </c>
      <c r="U24" s="86">
        <v>0.7151430294603642</v>
      </c>
      <c r="V24" s="86">
        <v>0.7909976592033843</v>
      </c>
      <c r="W24" s="85">
        <v>0.9026389375571711</v>
      </c>
      <c r="X24" s="86">
        <v>0.9224742181623355</v>
      </c>
      <c r="Y24" s="86">
        <v>0.9463097468497921</v>
      </c>
      <c r="Z24" s="86">
        <v>0.9406708933352661</v>
      </c>
      <c r="AA24" s="92">
        <v>0.9293244211418141</v>
      </c>
    </row>
    <row r="25" spans="2:27" ht="15">
      <c r="B25" s="71"/>
      <c r="C25" s="67"/>
      <c r="D25" s="67"/>
      <c r="E25" s="67" t="s">
        <v>2</v>
      </c>
      <c r="F25" s="68"/>
      <c r="G25" s="72" t="s">
        <v>91</v>
      </c>
      <c r="H25" s="85">
        <v>-0.8041432346092847</v>
      </c>
      <c r="I25" s="86">
        <v>3.6859499385156056</v>
      </c>
      <c r="J25" s="86">
        <v>2.3355103576039795</v>
      </c>
      <c r="K25" s="85">
        <v>2.4367263077482733</v>
      </c>
      <c r="L25" s="86">
        <v>-0.979557600165677</v>
      </c>
      <c r="M25" s="86">
        <v>1.2546305951003092</v>
      </c>
      <c r="N25" s="86">
        <v>0.02793081406680642</v>
      </c>
      <c r="O25" s="85">
        <v>1.484606814596873</v>
      </c>
      <c r="P25" s="86">
        <v>1.01749471845865</v>
      </c>
      <c r="Q25" s="86">
        <v>1.01700826473936</v>
      </c>
      <c r="R25" s="86">
        <v>0.5032828784785153</v>
      </c>
      <c r="S25" s="85">
        <v>0.6742570848118135</v>
      </c>
      <c r="T25" s="91">
        <v>0.45104056270194803</v>
      </c>
      <c r="U25" s="86">
        <v>0.5599945427866828</v>
      </c>
      <c r="V25" s="86">
        <v>0.5673347330674261</v>
      </c>
      <c r="W25" s="85">
        <v>0.6021355124183287</v>
      </c>
      <c r="X25" s="86">
        <v>0.5769678530781022</v>
      </c>
      <c r="Y25" s="86">
        <v>0.6369013703924082</v>
      </c>
      <c r="Z25" s="86">
        <v>0.6459217361185097</v>
      </c>
      <c r="AA25" s="92">
        <v>0.64562703756026</v>
      </c>
    </row>
    <row r="26" spans="2:27" ht="15">
      <c r="B26" s="71"/>
      <c r="C26" s="67"/>
      <c r="D26" s="67" t="s">
        <v>33</v>
      </c>
      <c r="E26" s="67"/>
      <c r="F26" s="68"/>
      <c r="G26" s="72" t="s">
        <v>91</v>
      </c>
      <c r="H26" s="85">
        <v>4.459453790391194</v>
      </c>
      <c r="I26" s="86">
        <v>4.972218286621313</v>
      </c>
      <c r="J26" s="86">
        <v>4.185980187710726</v>
      </c>
      <c r="K26" s="85">
        <v>6.463319872026489</v>
      </c>
      <c r="L26" s="86">
        <v>-0.44194407108493294</v>
      </c>
      <c r="M26" s="86">
        <v>3.9934201213778238</v>
      </c>
      <c r="N26" s="86">
        <v>-0.9560463655512592</v>
      </c>
      <c r="O26" s="85">
        <v>4.042944356963929</v>
      </c>
      <c r="P26" s="86">
        <v>2.6316946634235023</v>
      </c>
      <c r="Q26" s="86">
        <v>-2.113769438575403</v>
      </c>
      <c r="R26" s="86">
        <v>0.421187833908121</v>
      </c>
      <c r="S26" s="85">
        <v>0.8156574630411768</v>
      </c>
      <c r="T26" s="91">
        <v>1.5147964701753125</v>
      </c>
      <c r="U26" s="86">
        <v>1.5247178103902712</v>
      </c>
      <c r="V26" s="86">
        <v>1.558573321638164</v>
      </c>
      <c r="W26" s="85">
        <v>1.5814275905031963</v>
      </c>
      <c r="X26" s="86">
        <v>1.5942303761107297</v>
      </c>
      <c r="Y26" s="86">
        <v>1.5724969690760418</v>
      </c>
      <c r="Z26" s="86">
        <v>1.5896513757855786</v>
      </c>
      <c r="AA26" s="92">
        <v>1.5872371469191933</v>
      </c>
    </row>
    <row r="27" spans="2:27" ht="15">
      <c r="B27" s="71"/>
      <c r="C27" s="67"/>
      <c r="D27" s="67" t="s">
        <v>34</v>
      </c>
      <c r="E27" s="67"/>
      <c r="F27" s="68"/>
      <c r="G27" s="72" t="s">
        <v>91</v>
      </c>
      <c r="H27" s="85">
        <v>2.8929109745017882</v>
      </c>
      <c r="I27" s="86">
        <v>6.065139686290792</v>
      </c>
      <c r="J27" s="86">
        <v>3.967769156932249</v>
      </c>
      <c r="K27" s="85">
        <v>5.97861156160495</v>
      </c>
      <c r="L27" s="86">
        <v>0.08622520596495065</v>
      </c>
      <c r="M27" s="86">
        <v>2.913249399074317</v>
      </c>
      <c r="N27" s="86">
        <v>0.18505912291382742</v>
      </c>
      <c r="O27" s="85">
        <v>4.062329653380871</v>
      </c>
      <c r="P27" s="86">
        <v>3.125230024899082</v>
      </c>
      <c r="Q27" s="86">
        <v>-1.8842677526098726</v>
      </c>
      <c r="R27" s="86">
        <v>0.46383281572039436</v>
      </c>
      <c r="S27" s="85">
        <v>0.9566539055009713</v>
      </c>
      <c r="T27" s="91">
        <v>1.3614987723997984</v>
      </c>
      <c r="U27" s="86">
        <v>1.3537025655627133</v>
      </c>
      <c r="V27" s="86">
        <v>1.3972686696761514</v>
      </c>
      <c r="W27" s="85">
        <v>1.4398421351226744</v>
      </c>
      <c r="X27" s="86">
        <v>1.4673250861327887</v>
      </c>
      <c r="Y27" s="86">
        <v>1.4777190359843644</v>
      </c>
      <c r="Z27" s="86">
        <v>1.5356275858287063</v>
      </c>
      <c r="AA27" s="92">
        <v>1.545966419707682</v>
      </c>
    </row>
    <row r="28" spans="2:27" ht="15.75" thickBot="1">
      <c r="B28" s="73"/>
      <c r="C28" s="74"/>
      <c r="D28" s="74" t="s">
        <v>35</v>
      </c>
      <c r="E28" s="74"/>
      <c r="F28" s="75"/>
      <c r="G28" s="76" t="s">
        <v>91</v>
      </c>
      <c r="H28" s="94">
        <v>15.029588027731663</v>
      </c>
      <c r="I28" s="93">
        <v>-1.624122019507098</v>
      </c>
      <c r="J28" s="93">
        <v>5.605936134682125</v>
      </c>
      <c r="K28" s="94">
        <v>9.568515962417393</v>
      </c>
      <c r="L28" s="93">
        <v>-3.558471006937097</v>
      </c>
      <c r="M28" s="93">
        <v>10.607971194209426</v>
      </c>
      <c r="N28" s="93">
        <v>-7.45762217904759</v>
      </c>
      <c r="O28" s="94">
        <v>3.9233728816987963</v>
      </c>
      <c r="P28" s="93">
        <v>-0.4165774092370924</v>
      </c>
      <c r="Q28" s="93">
        <v>-3.581678712528756</v>
      </c>
      <c r="R28" s="93">
        <v>0.14362561477918234</v>
      </c>
      <c r="S28" s="94">
        <v>-0.10497652640495403</v>
      </c>
      <c r="T28" s="95">
        <v>2.5263889152978862</v>
      </c>
      <c r="U28" s="93">
        <v>2.6404041953092445</v>
      </c>
      <c r="V28" s="93">
        <v>2.597716675334908</v>
      </c>
      <c r="W28" s="94">
        <v>2.482865409907646</v>
      </c>
      <c r="X28" s="93">
        <v>2.393980219135017</v>
      </c>
      <c r="Y28" s="93">
        <v>2.1643766862199527</v>
      </c>
      <c r="Z28" s="93">
        <v>1.9247575884752592</v>
      </c>
      <c r="AA28" s="96">
        <v>1.8422595436784235</v>
      </c>
    </row>
    <row r="29" ht="15.75" thickBot="1"/>
    <row r="30" spans="2:27" ht="15" customHeight="1">
      <c r="B30" s="233" t="str">
        <f>"Strednodobá predikcia "&amp;Súhrn!$H$4&amp;" - komponenty HDP [príspevky k rastu]"</f>
        <v>Strednodobá predikcia P3Q-2014 - komponenty HDP [príspevky k rastu]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/>
    </row>
    <row r="31" spans="2:27" ht="15" customHeight="1"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8"/>
    </row>
    <row r="32" spans="2:27" ht="15">
      <c r="B32" s="227" t="s">
        <v>30</v>
      </c>
      <c r="C32" s="228"/>
      <c r="D32" s="228"/>
      <c r="E32" s="228"/>
      <c r="F32" s="229"/>
      <c r="G32" s="230" t="s">
        <v>85</v>
      </c>
      <c r="H32" s="46" t="s">
        <v>37</v>
      </c>
      <c r="I32" s="245">
        <v>2014</v>
      </c>
      <c r="J32" s="214">
        <v>2015</v>
      </c>
      <c r="K32" s="243">
        <v>2016</v>
      </c>
      <c r="L32" s="239">
        <v>2013</v>
      </c>
      <c r="M32" s="240"/>
      <c r="N32" s="240"/>
      <c r="O32" s="241"/>
      <c r="P32" s="239">
        <v>2014</v>
      </c>
      <c r="Q32" s="240"/>
      <c r="R32" s="240"/>
      <c r="S32" s="241"/>
      <c r="T32" s="239">
        <v>2015</v>
      </c>
      <c r="U32" s="240"/>
      <c r="V32" s="240"/>
      <c r="W32" s="241"/>
      <c r="X32" s="240">
        <v>2016</v>
      </c>
      <c r="Y32" s="240"/>
      <c r="Z32" s="240"/>
      <c r="AA32" s="242"/>
    </row>
    <row r="33" spans="2:27" ht="15">
      <c r="B33" s="221"/>
      <c r="C33" s="222"/>
      <c r="D33" s="222"/>
      <c r="E33" s="222"/>
      <c r="F33" s="223"/>
      <c r="G33" s="231"/>
      <c r="H33" s="47">
        <v>2013</v>
      </c>
      <c r="I33" s="246"/>
      <c r="J33" s="215"/>
      <c r="K33" s="244"/>
      <c r="L33" s="56" t="s">
        <v>3</v>
      </c>
      <c r="M33" s="56" t="s">
        <v>4</v>
      </c>
      <c r="N33" s="56" t="s">
        <v>5</v>
      </c>
      <c r="O33" s="57" t="s">
        <v>6</v>
      </c>
      <c r="P33" s="56" t="s">
        <v>3</v>
      </c>
      <c r="Q33" s="56" t="s">
        <v>4</v>
      </c>
      <c r="R33" s="56" t="s">
        <v>5</v>
      </c>
      <c r="S33" s="57" t="s">
        <v>6</v>
      </c>
      <c r="T33" s="58" t="s">
        <v>3</v>
      </c>
      <c r="U33" s="56" t="s">
        <v>4</v>
      </c>
      <c r="V33" s="56" t="s">
        <v>5</v>
      </c>
      <c r="W33" s="57" t="s">
        <v>6</v>
      </c>
      <c r="X33" s="56" t="s">
        <v>3</v>
      </c>
      <c r="Y33" s="56" t="s">
        <v>4</v>
      </c>
      <c r="Z33" s="56" t="s">
        <v>5</v>
      </c>
      <c r="AA33" s="59" t="s">
        <v>6</v>
      </c>
    </row>
    <row r="34" spans="2:27" ht="3.75" customHeight="1">
      <c r="B34" s="60"/>
      <c r="C34" s="61"/>
      <c r="D34" s="61"/>
      <c r="E34" s="61"/>
      <c r="F34" s="62"/>
      <c r="G34" s="45"/>
      <c r="H34" s="64"/>
      <c r="I34" s="65"/>
      <c r="J34" s="66"/>
      <c r="K34" s="64"/>
      <c r="L34" s="67"/>
      <c r="M34" s="67"/>
      <c r="N34" s="67"/>
      <c r="O34" s="68"/>
      <c r="P34" s="67"/>
      <c r="Q34" s="67"/>
      <c r="R34" s="67"/>
      <c r="S34" s="68"/>
      <c r="T34" s="69"/>
      <c r="U34" s="67"/>
      <c r="V34" s="67"/>
      <c r="W34" s="68"/>
      <c r="X34" s="67"/>
      <c r="Y34" s="67"/>
      <c r="Z34" s="67"/>
      <c r="AA34" s="70"/>
    </row>
    <row r="35" spans="2:27" ht="15">
      <c r="B35" s="71"/>
      <c r="C35" s="67" t="s">
        <v>0</v>
      </c>
      <c r="D35" s="67"/>
      <c r="E35" s="67"/>
      <c r="F35" s="68"/>
      <c r="G35" s="72" t="s">
        <v>91</v>
      </c>
      <c r="H35" s="85">
        <v>0.9408261139173675</v>
      </c>
      <c r="I35" s="86">
        <v>2.3477382658053045</v>
      </c>
      <c r="J35" s="86">
        <v>2.9495068890899887</v>
      </c>
      <c r="K35" s="85">
        <v>3.5202053392721098</v>
      </c>
      <c r="L35" s="86">
        <v>0.14527076168786834</v>
      </c>
      <c r="M35" s="86">
        <v>0.3706353292358955</v>
      </c>
      <c r="N35" s="86">
        <v>0.4964464538187485</v>
      </c>
      <c r="O35" s="85">
        <v>0.6153787510599074</v>
      </c>
      <c r="P35" s="86">
        <v>0.6880022671324184</v>
      </c>
      <c r="Q35" s="86">
        <v>0.5930100072775844</v>
      </c>
      <c r="R35" s="86">
        <v>0.5574917989915207</v>
      </c>
      <c r="S35" s="85">
        <v>0.45328707059036333</v>
      </c>
      <c r="T35" s="91">
        <v>0.8421239095339104</v>
      </c>
      <c r="U35" s="86">
        <v>0.8648017107893935</v>
      </c>
      <c r="V35" s="86">
        <v>0.8702117856149272</v>
      </c>
      <c r="W35" s="85">
        <v>0.8890878992765323</v>
      </c>
      <c r="X35" s="86">
        <v>0.8580958132716319</v>
      </c>
      <c r="Y35" s="86">
        <v>0.8803217849318514</v>
      </c>
      <c r="Z35" s="86">
        <v>0.8548081322706764</v>
      </c>
      <c r="AA35" s="92">
        <v>0.8438836874627071</v>
      </c>
    </row>
    <row r="36" spans="2:27" ht="15">
      <c r="B36" s="71"/>
      <c r="C36" s="67"/>
      <c r="D36" s="67"/>
      <c r="E36" s="67" t="s">
        <v>31</v>
      </c>
      <c r="F36" s="68"/>
      <c r="G36" s="72" t="s">
        <v>92</v>
      </c>
      <c r="H36" s="85">
        <v>-0.037158832353840744</v>
      </c>
      <c r="I36" s="86">
        <v>1.511634978303947</v>
      </c>
      <c r="J36" s="86">
        <v>1.1352213811801861</v>
      </c>
      <c r="K36" s="85">
        <v>1.2044072334573754</v>
      </c>
      <c r="L36" s="86">
        <v>-0.420950404999022</v>
      </c>
      <c r="M36" s="86">
        <v>0.5886598533305196</v>
      </c>
      <c r="N36" s="86">
        <v>-0.03204734410269789</v>
      </c>
      <c r="O36" s="85">
        <v>0.23161412153214692</v>
      </c>
      <c r="P36" s="86">
        <v>0.7801059315270602</v>
      </c>
      <c r="Q36" s="86">
        <v>0.2547477430388968</v>
      </c>
      <c r="R36" s="86">
        <v>0.2851579140007939</v>
      </c>
      <c r="S36" s="85">
        <v>0.31776790031621654</v>
      </c>
      <c r="T36" s="91">
        <v>0.2187459594174991</v>
      </c>
      <c r="U36" s="86">
        <v>0.3111589658983208</v>
      </c>
      <c r="V36" s="86">
        <v>0.3042881883078039</v>
      </c>
      <c r="W36" s="85">
        <v>0.29895837674279235</v>
      </c>
      <c r="X36" s="86">
        <v>0.2720451798004472</v>
      </c>
      <c r="Y36" s="86">
        <v>0.29951196382028217</v>
      </c>
      <c r="Z36" s="86">
        <v>0.31620241950649836</v>
      </c>
      <c r="AA36" s="92">
        <v>0.3187169662559599</v>
      </c>
    </row>
    <row r="37" spans="2:27" ht="15">
      <c r="B37" s="71"/>
      <c r="C37" s="67"/>
      <c r="D37" s="67"/>
      <c r="E37" s="67" t="s">
        <v>32</v>
      </c>
      <c r="F37" s="68"/>
      <c r="G37" s="72" t="s">
        <v>92</v>
      </c>
      <c r="H37" s="85">
        <v>0.2310006885557307</v>
      </c>
      <c r="I37" s="86">
        <v>0.6643876828296399</v>
      </c>
      <c r="J37" s="86">
        <v>0.23756648254128687</v>
      </c>
      <c r="K37" s="85">
        <v>0.19149287564772582</v>
      </c>
      <c r="L37" s="86">
        <v>0.054977939482296165</v>
      </c>
      <c r="M37" s="86">
        <v>0.022303262064624695</v>
      </c>
      <c r="N37" s="86">
        <v>0.313385696196564</v>
      </c>
      <c r="O37" s="85">
        <v>0.09209026671485863</v>
      </c>
      <c r="P37" s="86">
        <v>0.24793775347397787</v>
      </c>
      <c r="Q37" s="86">
        <v>0.15812131413558342</v>
      </c>
      <c r="R37" s="86">
        <v>0.07665402721973195</v>
      </c>
      <c r="S37" s="85">
        <v>0.09360410214176314</v>
      </c>
      <c r="T37" s="91">
        <v>0.03314701404333846</v>
      </c>
      <c r="U37" s="86">
        <v>0.03662937323799147</v>
      </c>
      <c r="V37" s="86">
        <v>0.03298098204853673</v>
      </c>
      <c r="W37" s="85">
        <v>0.044463560500270574</v>
      </c>
      <c r="X37" s="86">
        <v>0.04362778082566801</v>
      </c>
      <c r="Y37" s="86">
        <v>0.062181264944390566</v>
      </c>
      <c r="Z37" s="86">
        <v>0.05306799011048444</v>
      </c>
      <c r="AA37" s="92">
        <v>0.05131706104838016</v>
      </c>
    </row>
    <row r="38" spans="2:27" ht="15">
      <c r="B38" s="71"/>
      <c r="C38" s="67"/>
      <c r="D38" s="67"/>
      <c r="E38" s="67" t="s">
        <v>1</v>
      </c>
      <c r="F38" s="68"/>
      <c r="G38" s="72" t="s">
        <v>92</v>
      </c>
      <c r="H38" s="85">
        <v>-0.9106930465442236</v>
      </c>
      <c r="I38" s="86">
        <v>1.0530045791848157</v>
      </c>
      <c r="J38" s="86">
        <v>0.699956462547974</v>
      </c>
      <c r="K38" s="85">
        <v>0.7537747558470693</v>
      </c>
      <c r="L38" s="86">
        <v>-0.49634767042406047</v>
      </c>
      <c r="M38" s="86">
        <v>0.48110276852454764</v>
      </c>
      <c r="N38" s="86">
        <v>-0.2568124618609549</v>
      </c>
      <c r="O38" s="85">
        <v>0.9738429640026509</v>
      </c>
      <c r="P38" s="86">
        <v>-0.13106992836869202</v>
      </c>
      <c r="Q38" s="86">
        <v>0.4866097283666688</v>
      </c>
      <c r="R38" s="86">
        <v>0.08518576789130768</v>
      </c>
      <c r="S38" s="85">
        <v>0.18715600221121265</v>
      </c>
      <c r="T38" s="91">
        <v>0.149369770181754</v>
      </c>
      <c r="U38" s="86">
        <v>0.1484719092617783</v>
      </c>
      <c r="V38" s="86">
        <v>0.1639765393070504</v>
      </c>
      <c r="W38" s="85">
        <v>0.18697321400098177</v>
      </c>
      <c r="X38" s="86">
        <v>0.19110757226367645</v>
      </c>
      <c r="Y38" s="86">
        <v>0.19617067946613706</v>
      </c>
      <c r="Z38" s="86">
        <v>0.19512929592863826</v>
      </c>
      <c r="AA38" s="92">
        <v>0.19293974521024085</v>
      </c>
    </row>
    <row r="39" spans="2:27" ht="15">
      <c r="B39" s="71"/>
      <c r="C39" s="67"/>
      <c r="D39" s="67"/>
      <c r="E39" s="67" t="s">
        <v>2</v>
      </c>
      <c r="F39" s="68"/>
      <c r="G39" s="72" t="s">
        <v>92</v>
      </c>
      <c r="H39" s="85">
        <v>-0.7168511903423391</v>
      </c>
      <c r="I39" s="86">
        <v>3.229027240318417</v>
      </c>
      <c r="J39" s="86">
        <v>2.0727443262694467</v>
      </c>
      <c r="K39" s="85">
        <v>2.1496748649521678</v>
      </c>
      <c r="L39" s="86">
        <v>-0.8623201359407751</v>
      </c>
      <c r="M39" s="86">
        <v>1.0920658839196864</v>
      </c>
      <c r="N39" s="86">
        <v>0.024525890232905613</v>
      </c>
      <c r="O39" s="85">
        <v>1.2975473522496621</v>
      </c>
      <c r="P39" s="86">
        <v>0.8969737566323488</v>
      </c>
      <c r="Q39" s="86">
        <v>0.8994787855411462</v>
      </c>
      <c r="R39" s="86">
        <v>0.4469977091118335</v>
      </c>
      <c r="S39" s="85">
        <v>0.5985280046691978</v>
      </c>
      <c r="T39" s="91">
        <v>0.40126274364259157</v>
      </c>
      <c r="U39" s="86">
        <v>0.49626024839808</v>
      </c>
      <c r="V39" s="86">
        <v>0.5012457096633963</v>
      </c>
      <c r="W39" s="85">
        <v>0.5303951512440421</v>
      </c>
      <c r="X39" s="86">
        <v>0.5067805328897916</v>
      </c>
      <c r="Y39" s="86">
        <v>0.5578639082308123</v>
      </c>
      <c r="Z39" s="86">
        <v>0.5643997055456185</v>
      </c>
      <c r="AA39" s="92">
        <v>0.5629737725145758</v>
      </c>
    </row>
    <row r="40" spans="2:27" ht="15">
      <c r="B40" s="71"/>
      <c r="C40" s="67"/>
      <c r="D40" s="67" t="s">
        <v>33</v>
      </c>
      <c r="E40" s="67"/>
      <c r="F40" s="68"/>
      <c r="G40" s="72" t="s">
        <v>92</v>
      </c>
      <c r="H40" s="85">
        <v>4.404191197398124</v>
      </c>
      <c r="I40" s="86">
        <v>5.081776713940438</v>
      </c>
      <c r="J40" s="86">
        <v>4.3879198477810775</v>
      </c>
      <c r="K40" s="85">
        <v>6.856495233846675</v>
      </c>
      <c r="L40" s="86">
        <v>-0.4418103633033795</v>
      </c>
      <c r="M40" s="86">
        <v>3.968803079371124</v>
      </c>
      <c r="N40" s="86">
        <v>-0.984447798870456</v>
      </c>
      <c r="O40" s="85">
        <v>4.102879521617664</v>
      </c>
      <c r="P40" s="86">
        <v>2.761688984123207</v>
      </c>
      <c r="Q40" s="86">
        <v>-2.2610004989120633</v>
      </c>
      <c r="R40" s="86">
        <v>0.43840213755375446</v>
      </c>
      <c r="S40" s="85">
        <v>0.8478432776766107</v>
      </c>
      <c r="T40" s="91">
        <v>1.5802503149803728</v>
      </c>
      <c r="U40" s="86">
        <v>1.6012105342119962</v>
      </c>
      <c r="V40" s="86">
        <v>1.6474731877598892</v>
      </c>
      <c r="W40" s="85">
        <v>1.6830386420852697</v>
      </c>
      <c r="X40" s="86">
        <v>1.7083072023686339</v>
      </c>
      <c r="Y40" s="86">
        <v>1.6973171105205564</v>
      </c>
      <c r="Z40" s="86">
        <v>1.727606114923144</v>
      </c>
      <c r="AA40" s="92">
        <v>1.737550852020038</v>
      </c>
    </row>
    <row r="41" spans="2:27" ht="15">
      <c r="B41" s="71"/>
      <c r="C41" s="67"/>
      <c r="D41" s="67" t="s">
        <v>34</v>
      </c>
      <c r="E41" s="67"/>
      <c r="F41" s="68"/>
      <c r="G41" s="72" t="s">
        <v>92</v>
      </c>
      <c r="H41" s="85">
        <v>-2.4882858643255257</v>
      </c>
      <c r="I41" s="86">
        <v>-5.31770952055627</v>
      </c>
      <c r="J41" s="86">
        <v>-3.6051606186837044</v>
      </c>
      <c r="K41" s="85">
        <v>-5.48596475952678</v>
      </c>
      <c r="L41" s="86">
        <v>-0.0737076180035435</v>
      </c>
      <c r="M41" s="86">
        <v>-2.488855406420686</v>
      </c>
      <c r="N41" s="86">
        <v>-0.1621052641019842</v>
      </c>
      <c r="O41" s="85">
        <v>-3.5474316378905573</v>
      </c>
      <c r="P41" s="86">
        <v>-2.8226045541259146</v>
      </c>
      <c r="Q41" s="86">
        <v>1.7430019445508835</v>
      </c>
      <c r="R41" s="86">
        <v>-0.41849239772479285</v>
      </c>
      <c r="S41" s="85">
        <v>-0.8623354924232898</v>
      </c>
      <c r="T41" s="91">
        <v>-1.2334156712963542</v>
      </c>
      <c r="U41" s="86">
        <v>-1.2326690718206572</v>
      </c>
      <c r="V41" s="86">
        <v>-1.2785071118083626</v>
      </c>
      <c r="W41" s="85">
        <v>-1.3243458940528385</v>
      </c>
      <c r="X41" s="86">
        <v>-1.356991921986781</v>
      </c>
      <c r="Y41" s="86">
        <v>-1.3748592338195138</v>
      </c>
      <c r="Z41" s="86">
        <v>-1.4371976881980468</v>
      </c>
      <c r="AA41" s="92">
        <v>-1.4566409370718707</v>
      </c>
    </row>
    <row r="42" spans="2:27" ht="15">
      <c r="B42" s="71"/>
      <c r="C42" s="67"/>
      <c r="D42" s="67" t="s">
        <v>35</v>
      </c>
      <c r="E42" s="67"/>
      <c r="F42" s="68"/>
      <c r="G42" s="72" t="s">
        <v>92</v>
      </c>
      <c r="H42" s="107">
        <v>1.9159053330725917</v>
      </c>
      <c r="I42" s="86">
        <v>-0.23593280661582836</v>
      </c>
      <c r="J42" s="86">
        <v>0.7827592290973623</v>
      </c>
      <c r="K42" s="85">
        <v>1.3705304743199298</v>
      </c>
      <c r="L42" s="86">
        <v>-0.5155179813069231</v>
      </c>
      <c r="M42" s="86">
        <v>1.4799476729504384</v>
      </c>
      <c r="N42" s="86">
        <v>-1.1465530629724403</v>
      </c>
      <c r="O42" s="85">
        <v>0.5554478837271076</v>
      </c>
      <c r="P42" s="86">
        <v>-0.060915570002707635</v>
      </c>
      <c r="Q42" s="86">
        <v>-0.5179985543611794</v>
      </c>
      <c r="R42" s="86">
        <v>0.019909739828961614</v>
      </c>
      <c r="S42" s="85">
        <v>-0.014492214746679026</v>
      </c>
      <c r="T42" s="91">
        <v>0.34683464368401856</v>
      </c>
      <c r="U42" s="86">
        <v>0.3685414623913392</v>
      </c>
      <c r="V42" s="86">
        <v>0.3689660759515264</v>
      </c>
      <c r="W42" s="85">
        <v>0.358692748032431</v>
      </c>
      <c r="X42" s="86">
        <v>0.3513152803818529</v>
      </c>
      <c r="Y42" s="86">
        <v>0.32245787670104287</v>
      </c>
      <c r="Z42" s="86">
        <v>0.29040842672509737</v>
      </c>
      <c r="AA42" s="92">
        <v>0.28090991494816725</v>
      </c>
    </row>
    <row r="43" spans="2:27" ht="15.75" thickBot="1">
      <c r="B43" s="73"/>
      <c r="C43" s="74"/>
      <c r="D43" s="74" t="s">
        <v>53</v>
      </c>
      <c r="E43" s="74"/>
      <c r="F43" s="75"/>
      <c r="G43" s="76" t="s">
        <v>92</v>
      </c>
      <c r="H43" s="108">
        <v>-0.2582280288129254</v>
      </c>
      <c r="I43" s="93">
        <v>-0.6453561678972648</v>
      </c>
      <c r="J43" s="93">
        <v>0.09400333372320464</v>
      </c>
      <c r="K43" s="94">
        <v>0</v>
      </c>
      <c r="L43" s="93">
        <v>1.5231088789355718</v>
      </c>
      <c r="M43" s="93">
        <v>-2.201378227634233</v>
      </c>
      <c r="N43" s="93">
        <v>1.618473626558278</v>
      </c>
      <c r="O43" s="94">
        <v>-1.2376164849168496</v>
      </c>
      <c r="P43" s="93">
        <v>-0.14805591949723235</v>
      </c>
      <c r="Q43" s="93">
        <v>0.2115297760976072</v>
      </c>
      <c r="R43" s="93">
        <v>0.09058435005072842</v>
      </c>
      <c r="S43" s="94">
        <v>-0.13074871933216103</v>
      </c>
      <c r="T43" s="95">
        <v>0.09402652220731818</v>
      </c>
      <c r="U43" s="93">
        <v>0</v>
      </c>
      <c r="V43" s="93">
        <v>0</v>
      </c>
      <c r="W43" s="94">
        <v>0</v>
      </c>
      <c r="X43" s="93">
        <v>0</v>
      </c>
      <c r="Y43" s="93">
        <v>0</v>
      </c>
      <c r="Z43" s="93">
        <v>0</v>
      </c>
      <c r="AA43" s="96">
        <v>0</v>
      </c>
    </row>
    <row r="44" spans="2:27" ht="15">
      <c r="B44" s="35" t="s">
        <v>144</v>
      </c>
      <c r="C44" s="67"/>
      <c r="D44" s="67"/>
      <c r="E44" s="67"/>
      <c r="F44" s="67"/>
      <c r="G44" s="78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2:27" ht="15">
      <c r="B45" s="67"/>
      <c r="C45" s="67"/>
      <c r="D45" s="67"/>
      <c r="E45" s="67"/>
      <c r="F45" s="67"/>
      <c r="G45" s="78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ht="15.75" thickBot="1">
      <c r="B46" s="80" t="s">
        <v>94</v>
      </c>
    </row>
    <row r="47" spans="2:11" ht="15">
      <c r="B47" s="218" t="s">
        <v>30</v>
      </c>
      <c r="C47" s="219"/>
      <c r="D47" s="219"/>
      <c r="E47" s="219"/>
      <c r="F47" s="220"/>
      <c r="G47" s="224" t="s">
        <v>85</v>
      </c>
      <c r="H47" s="48" t="s">
        <v>37</v>
      </c>
      <c r="I47" s="226">
        <v>2014</v>
      </c>
      <c r="J47" s="226">
        <v>2015</v>
      </c>
      <c r="K47" s="216">
        <v>2016</v>
      </c>
    </row>
    <row r="48" spans="2:11" ht="15" customHeight="1">
      <c r="B48" s="221"/>
      <c r="C48" s="222"/>
      <c r="D48" s="222"/>
      <c r="E48" s="222"/>
      <c r="F48" s="223"/>
      <c r="G48" s="225"/>
      <c r="H48" s="49">
        <v>2013</v>
      </c>
      <c r="I48" s="215"/>
      <c r="J48" s="215"/>
      <c r="K48" s="217"/>
    </row>
    <row r="49" spans="2:11" ht="3.75" customHeight="1">
      <c r="B49" s="60"/>
      <c r="C49" s="61"/>
      <c r="D49" s="61"/>
      <c r="E49" s="61"/>
      <c r="F49" s="62"/>
      <c r="G49" s="45"/>
      <c r="H49" s="81"/>
      <c r="I49" s="65"/>
      <c r="J49" s="65"/>
      <c r="K49" s="82"/>
    </row>
    <row r="50" spans="2:11" ht="15">
      <c r="B50" s="71"/>
      <c r="C50" s="67" t="s">
        <v>1</v>
      </c>
      <c r="D50" s="67"/>
      <c r="E50" s="67"/>
      <c r="F50" s="68"/>
      <c r="G50" s="72" t="s">
        <v>91</v>
      </c>
      <c r="H50" s="107">
        <v>-4.301180941387614</v>
      </c>
      <c r="I50" s="86">
        <v>5.245733559226622</v>
      </c>
      <c r="J50" s="86">
        <v>3.3909450050413312</v>
      </c>
      <c r="K50" s="92">
        <v>3.6360770149620407</v>
      </c>
    </row>
    <row r="51" spans="2:11" ht="15">
      <c r="B51" s="71"/>
      <c r="C51" s="67"/>
      <c r="D51" s="83" t="s">
        <v>51</v>
      </c>
      <c r="E51" s="67"/>
      <c r="F51" s="68"/>
      <c r="G51" s="72" t="s">
        <v>91</v>
      </c>
      <c r="H51" s="107">
        <v>-3.280328617897524</v>
      </c>
      <c r="I51" s="86">
        <v>5.025942681472586</v>
      </c>
      <c r="J51" s="86">
        <v>3.23772410442902</v>
      </c>
      <c r="K51" s="92">
        <v>4.24017559724075</v>
      </c>
    </row>
    <row r="52" spans="2:11" ht="15.75" thickBot="1">
      <c r="B52" s="73"/>
      <c r="C52" s="74"/>
      <c r="D52" s="84" t="s">
        <v>93</v>
      </c>
      <c r="E52" s="74"/>
      <c r="F52" s="75"/>
      <c r="G52" s="76" t="s">
        <v>91</v>
      </c>
      <c r="H52" s="108">
        <v>-13.964346244572695</v>
      </c>
      <c r="I52" s="93">
        <v>7.584584260676763</v>
      </c>
      <c r="J52" s="93">
        <v>4.982630980109519</v>
      </c>
      <c r="K52" s="96">
        <v>-2.535102284710703</v>
      </c>
    </row>
    <row r="53" spans="2:10" ht="15">
      <c r="B53" s="35" t="s">
        <v>144</v>
      </c>
      <c r="C53" s="67"/>
      <c r="D53" s="67"/>
      <c r="E53" s="67"/>
      <c r="F53" s="67"/>
      <c r="G53" s="78"/>
      <c r="H53" s="67"/>
      <c r="I53" s="67"/>
      <c r="J53" s="67"/>
    </row>
    <row r="60" spans="2:10" ht="15">
      <c r="B60" s="67"/>
      <c r="C60" s="67"/>
      <c r="D60" s="67"/>
      <c r="E60" s="67"/>
      <c r="F60" s="67"/>
      <c r="G60" s="78"/>
      <c r="H60" s="67"/>
      <c r="I60" s="67"/>
      <c r="J60" s="67"/>
    </row>
    <row r="61" spans="2:10" ht="15">
      <c r="B61" s="67"/>
      <c r="C61" s="67"/>
      <c r="D61" s="67"/>
      <c r="E61" s="67"/>
      <c r="F61" s="67"/>
      <c r="G61" s="78"/>
      <c r="H61" s="67"/>
      <c r="I61" s="67"/>
      <c r="J61" s="67"/>
    </row>
    <row r="62" spans="2:10" ht="15">
      <c r="B62" s="67"/>
      <c r="C62" s="67"/>
      <c r="D62" s="67"/>
      <c r="E62" s="67"/>
      <c r="F62" s="67"/>
      <c r="G62" s="78"/>
      <c r="H62" s="67"/>
      <c r="I62" s="67"/>
      <c r="J62" s="67"/>
    </row>
    <row r="63" spans="2:10" ht="15">
      <c r="B63" s="67"/>
      <c r="C63" s="67"/>
      <c r="D63" s="67"/>
      <c r="E63" s="67"/>
      <c r="F63" s="67"/>
      <c r="G63" s="78"/>
      <c r="H63" s="67"/>
      <c r="I63" s="67"/>
      <c r="J63" s="67"/>
    </row>
    <row r="64" spans="2:10" ht="15">
      <c r="B64" s="67"/>
      <c r="C64" s="67"/>
      <c r="D64" s="67"/>
      <c r="E64" s="67"/>
      <c r="F64" s="67"/>
      <c r="G64" s="78"/>
      <c r="H64" s="67"/>
      <c r="I64" s="67"/>
      <c r="J64" s="67"/>
    </row>
    <row r="65" spans="2:10" ht="15">
      <c r="B65" s="67"/>
      <c r="C65" s="67"/>
      <c r="D65" s="67"/>
      <c r="E65" s="67"/>
      <c r="F65" s="67"/>
      <c r="G65" s="78"/>
      <c r="H65" s="67"/>
      <c r="I65" s="67"/>
      <c r="J65" s="67"/>
    </row>
    <row r="66" spans="2:10" ht="15">
      <c r="B66" s="67"/>
      <c r="C66" s="67"/>
      <c r="D66" s="67"/>
      <c r="E66" s="67"/>
      <c r="F66" s="67"/>
      <c r="G66" s="78"/>
      <c r="H66" s="67"/>
      <c r="I66" s="67"/>
      <c r="J66" s="67"/>
    </row>
    <row r="67" spans="2:10" ht="15">
      <c r="B67" s="67"/>
      <c r="C67" s="67"/>
      <c r="D67" s="67"/>
      <c r="E67" s="67"/>
      <c r="F67" s="67"/>
      <c r="G67" s="78"/>
      <c r="H67" s="67"/>
      <c r="I67" s="67"/>
      <c r="J67" s="67"/>
    </row>
    <row r="68" spans="2:10" ht="15">
      <c r="B68" s="67"/>
      <c r="C68" s="67"/>
      <c r="D68" s="67"/>
      <c r="E68" s="67"/>
      <c r="F68" s="67"/>
      <c r="G68" s="78"/>
      <c r="H68" s="67"/>
      <c r="I68" s="67"/>
      <c r="J68" s="67"/>
    </row>
    <row r="69" spans="2:10" ht="15">
      <c r="B69" s="67"/>
      <c r="C69" s="67"/>
      <c r="D69" s="67"/>
      <c r="E69" s="67"/>
      <c r="F69" s="67"/>
      <c r="G69" s="78"/>
      <c r="H69" s="67"/>
      <c r="I69" s="67"/>
      <c r="J69" s="67"/>
    </row>
    <row r="70" spans="2:10" ht="15">
      <c r="B70" s="67"/>
      <c r="C70" s="67"/>
      <c r="D70" s="67"/>
      <c r="E70" s="67"/>
      <c r="F70" s="67"/>
      <c r="G70" s="78"/>
      <c r="H70" s="67"/>
      <c r="I70" s="67"/>
      <c r="J70" s="67"/>
    </row>
    <row r="71" spans="2:10" ht="15">
      <c r="B71" s="67"/>
      <c r="C71" s="67"/>
      <c r="D71" s="67"/>
      <c r="E71" s="67"/>
      <c r="F71" s="67"/>
      <c r="G71" s="78"/>
      <c r="H71" s="67"/>
      <c r="I71" s="67"/>
      <c r="J71" s="67"/>
    </row>
    <row r="72" spans="2:10" ht="15">
      <c r="B72" s="67"/>
      <c r="C72" s="67"/>
      <c r="D72" s="67"/>
      <c r="E72" s="67"/>
      <c r="F72" s="67"/>
      <c r="G72" s="78"/>
      <c r="H72" s="67"/>
      <c r="I72" s="67"/>
      <c r="J72" s="67"/>
    </row>
    <row r="73" spans="2:10" ht="15">
      <c r="B73" s="67"/>
      <c r="C73" s="67"/>
      <c r="D73" s="67"/>
      <c r="E73" s="67"/>
      <c r="F73" s="67"/>
      <c r="G73" s="67"/>
      <c r="H73" s="67"/>
      <c r="I73" s="67"/>
      <c r="J73" s="67"/>
    </row>
    <row r="74" spans="2:10" ht="15">
      <c r="B74" s="67"/>
      <c r="C74" s="67"/>
      <c r="D74" s="67"/>
      <c r="E74" s="67"/>
      <c r="F74" s="67"/>
      <c r="G74" s="67"/>
      <c r="H74" s="67"/>
      <c r="I74" s="67"/>
      <c r="J74" s="67"/>
    </row>
    <row r="75" spans="2:10" ht="15">
      <c r="B75" s="67"/>
      <c r="C75" s="67"/>
      <c r="D75" s="67"/>
      <c r="E75" s="67"/>
      <c r="F75" s="67"/>
      <c r="G75" s="67"/>
      <c r="H75" s="67"/>
      <c r="I75" s="67"/>
      <c r="J75" s="67"/>
    </row>
    <row r="76" spans="2:10" ht="15">
      <c r="B76" s="67"/>
      <c r="C76" s="67"/>
      <c r="D76" s="67"/>
      <c r="E76" s="67"/>
      <c r="F76" s="67"/>
      <c r="G76" s="67"/>
      <c r="H76" s="67"/>
      <c r="I76" s="67"/>
      <c r="J76" s="67"/>
    </row>
    <row r="77" spans="2:10" ht="15">
      <c r="B77" s="67"/>
      <c r="C77" s="67"/>
      <c r="D77" s="67"/>
      <c r="E77" s="67"/>
      <c r="F77" s="67"/>
      <c r="G77" s="67"/>
      <c r="H77" s="67"/>
      <c r="I77" s="67"/>
      <c r="J77" s="67"/>
    </row>
    <row r="78" spans="2:10" ht="1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15">
      <c r="B79" s="67"/>
      <c r="C79" s="67"/>
      <c r="D79" s="67"/>
      <c r="E79" s="67"/>
      <c r="F79" s="67"/>
      <c r="G79" s="67"/>
      <c r="H79" s="67"/>
      <c r="I79" s="67"/>
      <c r="J79" s="67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M44" sqref="M44"/>
    </sheetView>
  </sheetViews>
  <sheetFormatPr defaultColWidth="9.140625" defaultRowHeight="15"/>
  <cols>
    <col min="1" max="5" width="3.140625" style="51" customWidth="1"/>
    <col min="6" max="6" width="39.28125" style="51" customWidth="1"/>
    <col min="7" max="7" width="20.421875" style="51" bestFit="1" customWidth="1"/>
    <col min="8" max="8" width="10.710937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154</v>
      </c>
    </row>
    <row r="2" spans="2:27" ht="18.75" customHeight="1">
      <c r="B2" s="233" t="str">
        <f>"Strednodobá predikcia "&amp;Súhrn!$H$4&amp;" - cenový vývoj [medziročný rast]"</f>
        <v>Strednodobá predikcia P3Q-2014 - cenový vývoj [medziročný rast]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5"/>
    </row>
    <row r="3" spans="2:27" ht="18.75" customHeight="1"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8"/>
    </row>
    <row r="4" spans="2:27" ht="15">
      <c r="B4" s="227" t="s">
        <v>30</v>
      </c>
      <c r="C4" s="228"/>
      <c r="D4" s="228"/>
      <c r="E4" s="228"/>
      <c r="F4" s="229"/>
      <c r="G4" s="232" t="s">
        <v>85</v>
      </c>
      <c r="H4" s="46" t="s">
        <v>37</v>
      </c>
      <c r="I4" s="214">
        <v>2014</v>
      </c>
      <c r="J4" s="214">
        <v>2015</v>
      </c>
      <c r="K4" s="243">
        <v>2016</v>
      </c>
      <c r="L4" s="239">
        <v>2013</v>
      </c>
      <c r="M4" s="240"/>
      <c r="N4" s="240"/>
      <c r="O4" s="240"/>
      <c r="P4" s="239">
        <v>2014</v>
      </c>
      <c r="Q4" s="240"/>
      <c r="R4" s="240"/>
      <c r="S4" s="240"/>
      <c r="T4" s="239">
        <v>2015</v>
      </c>
      <c r="U4" s="240"/>
      <c r="V4" s="240"/>
      <c r="W4" s="241"/>
      <c r="X4" s="240">
        <v>2016</v>
      </c>
      <c r="Y4" s="240"/>
      <c r="Z4" s="240"/>
      <c r="AA4" s="242"/>
    </row>
    <row r="5" spans="2:27" ht="15">
      <c r="B5" s="221"/>
      <c r="C5" s="222"/>
      <c r="D5" s="222"/>
      <c r="E5" s="222"/>
      <c r="F5" s="223"/>
      <c r="G5" s="225"/>
      <c r="H5" s="47">
        <v>2013</v>
      </c>
      <c r="I5" s="215"/>
      <c r="J5" s="215"/>
      <c r="K5" s="244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8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64"/>
      <c r="I6" s="109"/>
      <c r="J6" s="110"/>
      <c r="K6" s="111"/>
      <c r="L6" s="65"/>
      <c r="M6" s="65"/>
      <c r="N6" s="65"/>
      <c r="O6" s="64"/>
      <c r="P6" s="65"/>
      <c r="Q6" s="65"/>
      <c r="R6" s="65"/>
      <c r="S6" s="64"/>
      <c r="T6" s="112"/>
      <c r="U6" s="65"/>
      <c r="V6" s="65"/>
      <c r="W6" s="64"/>
      <c r="X6" s="65"/>
      <c r="Y6" s="65"/>
      <c r="Z6" s="65"/>
      <c r="AA6" s="82"/>
    </row>
    <row r="7" spans="2:27" ht="15">
      <c r="B7" s="60"/>
      <c r="C7" s="113" t="s">
        <v>86</v>
      </c>
      <c r="D7" s="61"/>
      <c r="E7" s="61"/>
      <c r="F7" s="114"/>
      <c r="G7" s="72" t="s">
        <v>95</v>
      </c>
      <c r="H7" s="132">
        <v>1.4650251048903016</v>
      </c>
      <c r="I7" s="131">
        <v>-0.005921176701406239</v>
      </c>
      <c r="J7" s="131">
        <v>1.1993094799440627</v>
      </c>
      <c r="K7" s="132">
        <v>1.8643593971736863</v>
      </c>
      <c r="L7" s="86">
        <v>2.2350396539293484</v>
      </c>
      <c r="M7" s="86">
        <v>1.7215733803437558</v>
      </c>
      <c r="N7" s="86">
        <v>1.3901862739710964</v>
      </c>
      <c r="O7" s="85">
        <v>0.526948069677303</v>
      </c>
      <c r="P7" s="86">
        <v>-0.10849517196484726</v>
      </c>
      <c r="Q7" s="86">
        <v>-0.10560805870721879</v>
      </c>
      <c r="R7" s="86">
        <v>-0.14526923123938218</v>
      </c>
      <c r="S7" s="85">
        <v>0.3377532745577412</v>
      </c>
      <c r="T7" s="91">
        <v>0.9595533746028906</v>
      </c>
      <c r="U7" s="86">
        <v>1.0623163112639418</v>
      </c>
      <c r="V7" s="86">
        <v>1.3220871920946564</v>
      </c>
      <c r="W7" s="85">
        <v>1.4513362414773923</v>
      </c>
      <c r="X7" s="86">
        <v>1.7923417827200723</v>
      </c>
      <c r="Y7" s="86">
        <v>1.8409753451109623</v>
      </c>
      <c r="Z7" s="86">
        <v>1.8394473287945914</v>
      </c>
      <c r="AA7" s="92">
        <v>1.9734235707805254</v>
      </c>
    </row>
    <row r="8" spans="2:27" ht="15">
      <c r="B8" s="71"/>
      <c r="C8" s="67"/>
      <c r="D8" s="67" t="s">
        <v>61</v>
      </c>
      <c r="E8" s="67"/>
      <c r="F8" s="68"/>
      <c r="G8" s="72" t="s">
        <v>95</v>
      </c>
      <c r="H8" s="85">
        <v>-0.874798922768278</v>
      </c>
      <c r="I8" s="86">
        <v>-2.221523643998097</v>
      </c>
      <c r="J8" s="86">
        <v>-0.9446793988814193</v>
      </c>
      <c r="K8" s="85">
        <v>-0.01297526307661201</v>
      </c>
      <c r="L8" s="86">
        <v>-0.5678278786717073</v>
      </c>
      <c r="M8" s="86">
        <v>-1.045085923923537</v>
      </c>
      <c r="N8" s="86">
        <v>-0.7582709490461355</v>
      </c>
      <c r="O8" s="85">
        <v>-1.1304074780802154</v>
      </c>
      <c r="P8" s="86">
        <v>-3.3204019180260786</v>
      </c>
      <c r="Q8" s="86">
        <v>-1.8756555037927711</v>
      </c>
      <c r="R8" s="86">
        <v>-2.01317543362714</v>
      </c>
      <c r="S8" s="85">
        <v>-1.6630006596882936</v>
      </c>
      <c r="T8" s="91">
        <v>-0.7212115092678459</v>
      </c>
      <c r="U8" s="86">
        <v>-0.9697227624093472</v>
      </c>
      <c r="V8" s="86">
        <v>-1.0608137990953281</v>
      </c>
      <c r="W8" s="85">
        <v>-1.0262183823271158</v>
      </c>
      <c r="X8" s="86">
        <v>0.049473749851586035</v>
      </c>
      <c r="Y8" s="86">
        <v>-0.0038138741136606313</v>
      </c>
      <c r="Z8" s="86">
        <v>-0.04171016068590916</v>
      </c>
      <c r="AA8" s="92">
        <v>-0.05584053027848768</v>
      </c>
    </row>
    <row r="9" spans="2:27" ht="15">
      <c r="B9" s="71"/>
      <c r="C9" s="67"/>
      <c r="D9" s="67" t="s">
        <v>54</v>
      </c>
      <c r="E9" s="67"/>
      <c r="F9" s="68"/>
      <c r="G9" s="72" t="s">
        <v>95</v>
      </c>
      <c r="H9" s="85">
        <v>3.3564807210947833</v>
      </c>
      <c r="I9" s="86">
        <v>0.08489101856692116</v>
      </c>
      <c r="J9" s="86">
        <v>1.6510897521523304</v>
      </c>
      <c r="K9" s="85">
        <v>2.409458165583601</v>
      </c>
      <c r="L9" s="86">
        <v>4.57286164025399</v>
      </c>
      <c r="M9" s="86">
        <v>3.8037775445960165</v>
      </c>
      <c r="N9" s="86">
        <v>3.673865693966988</v>
      </c>
      <c r="O9" s="85">
        <v>1.4154373571576997</v>
      </c>
      <c r="P9" s="86">
        <v>1.0817430350035977</v>
      </c>
      <c r="Q9" s="86">
        <v>-0.25018953752842776</v>
      </c>
      <c r="R9" s="86">
        <v>-0.9099722735659128</v>
      </c>
      <c r="S9" s="85">
        <v>0.4303695212362584</v>
      </c>
      <c r="T9" s="91">
        <v>0.8921663596378409</v>
      </c>
      <c r="U9" s="86">
        <v>1.492691212395215</v>
      </c>
      <c r="V9" s="86">
        <v>2.0150752156484515</v>
      </c>
      <c r="W9" s="85">
        <v>2.2138952367734817</v>
      </c>
      <c r="X9" s="86">
        <v>2.250513701507657</v>
      </c>
      <c r="Y9" s="86">
        <v>2.387603161876868</v>
      </c>
      <c r="Z9" s="86">
        <v>2.43645028145383</v>
      </c>
      <c r="AA9" s="92">
        <v>2.562908800767545</v>
      </c>
    </row>
    <row r="10" spans="2:27" ht="15">
      <c r="B10" s="71"/>
      <c r="C10" s="67"/>
      <c r="D10" s="67" t="s">
        <v>55</v>
      </c>
      <c r="E10" s="67"/>
      <c r="F10" s="68"/>
      <c r="G10" s="72" t="s">
        <v>95</v>
      </c>
      <c r="H10" s="85">
        <v>2.0210781692253192</v>
      </c>
      <c r="I10" s="86">
        <v>1.1608374049720425</v>
      </c>
      <c r="J10" s="86">
        <v>2.3277644046250288</v>
      </c>
      <c r="K10" s="85">
        <v>3.1527690597874027</v>
      </c>
      <c r="L10" s="86">
        <v>2.7733881163084675</v>
      </c>
      <c r="M10" s="86">
        <v>2.514816174542389</v>
      </c>
      <c r="N10" s="86">
        <v>1.6500363787548054</v>
      </c>
      <c r="O10" s="85">
        <v>1.1665118199648958</v>
      </c>
      <c r="P10" s="86">
        <v>0.868762973783376</v>
      </c>
      <c r="Q10" s="86">
        <v>0.9592510168060784</v>
      </c>
      <c r="R10" s="86">
        <v>1.3181211382788263</v>
      </c>
      <c r="S10" s="85">
        <v>1.4956555347872325</v>
      </c>
      <c r="T10" s="91">
        <v>2.1023356752779563</v>
      </c>
      <c r="U10" s="86">
        <v>2.1868398005114926</v>
      </c>
      <c r="V10" s="86">
        <v>2.3925781591684228</v>
      </c>
      <c r="W10" s="85">
        <v>2.6260082325094203</v>
      </c>
      <c r="X10" s="86">
        <v>3.0713847065662065</v>
      </c>
      <c r="Y10" s="86">
        <v>3.166097800877594</v>
      </c>
      <c r="Z10" s="86">
        <v>3.0799695945762835</v>
      </c>
      <c r="AA10" s="92">
        <v>3.2920620516804036</v>
      </c>
    </row>
    <row r="11" spans="2:27" ht="15">
      <c r="B11" s="71"/>
      <c r="C11" s="67"/>
      <c r="D11" s="67" t="s">
        <v>97</v>
      </c>
      <c r="E11" s="67"/>
      <c r="F11" s="68"/>
      <c r="G11" s="72" t="s">
        <v>95</v>
      </c>
      <c r="H11" s="85">
        <v>0.8085395178925978</v>
      </c>
      <c r="I11" s="86">
        <v>-0.08652851049623678</v>
      </c>
      <c r="J11" s="86">
        <v>0.8219336870235736</v>
      </c>
      <c r="K11" s="85">
        <v>1.0852414819838572</v>
      </c>
      <c r="L11" s="86">
        <v>1.6611408079031094</v>
      </c>
      <c r="M11" s="86">
        <v>0.9075078695331769</v>
      </c>
      <c r="N11" s="86">
        <v>0.5724807499163092</v>
      </c>
      <c r="O11" s="85">
        <v>0.1064502178902842</v>
      </c>
      <c r="P11" s="86">
        <v>-0.3294618789310988</v>
      </c>
      <c r="Q11" s="86">
        <v>-0.14270069359174897</v>
      </c>
      <c r="R11" s="86">
        <v>-0.015446178516256737</v>
      </c>
      <c r="S11" s="85">
        <v>0.1413370012939481</v>
      </c>
      <c r="T11" s="91">
        <v>0.7496498451402118</v>
      </c>
      <c r="U11" s="86">
        <v>0.6449539056280003</v>
      </c>
      <c r="V11" s="86">
        <v>0.9363934811665615</v>
      </c>
      <c r="W11" s="85">
        <v>0.9564017645215017</v>
      </c>
      <c r="X11" s="86">
        <v>1.0283463036424791</v>
      </c>
      <c r="Y11" s="86">
        <v>1.0131221126573138</v>
      </c>
      <c r="Z11" s="86">
        <v>1.0784556745987288</v>
      </c>
      <c r="AA11" s="92">
        <v>1.2202209668189141</v>
      </c>
    </row>
    <row r="12" spans="2:27" ht="3.75" customHeight="1">
      <c r="B12" s="71"/>
      <c r="C12" s="67"/>
      <c r="E12" s="67"/>
      <c r="F12" s="68"/>
      <c r="G12" s="72"/>
      <c r="H12" s="85"/>
      <c r="I12" s="86"/>
      <c r="J12" s="86"/>
      <c r="K12" s="85"/>
      <c r="L12" s="86"/>
      <c r="M12" s="86"/>
      <c r="N12" s="86"/>
      <c r="O12" s="85"/>
      <c r="P12" s="86"/>
      <c r="Q12" s="86"/>
      <c r="R12" s="86"/>
      <c r="S12" s="85"/>
      <c r="T12" s="91"/>
      <c r="U12" s="86"/>
      <c r="V12" s="86"/>
      <c r="W12" s="85"/>
      <c r="X12" s="86"/>
      <c r="Y12" s="86"/>
      <c r="Z12" s="86"/>
      <c r="AA12" s="92"/>
    </row>
    <row r="13" spans="2:27" ht="15">
      <c r="B13" s="71"/>
      <c r="C13" s="67"/>
      <c r="D13" s="67" t="s">
        <v>98</v>
      </c>
      <c r="E13" s="67"/>
      <c r="F13" s="68"/>
      <c r="G13" s="72" t="s">
        <v>95</v>
      </c>
      <c r="H13" s="85">
        <v>1.9770349434373742</v>
      </c>
      <c r="I13" s="86">
        <v>0.42371326392363073</v>
      </c>
      <c r="J13" s="86">
        <v>1.6106585380524479</v>
      </c>
      <c r="K13" s="85">
        <v>2.222757423942852</v>
      </c>
      <c r="L13" s="86">
        <v>2.9024956304976968</v>
      </c>
      <c r="M13" s="86">
        <v>2.314630963862257</v>
      </c>
      <c r="N13" s="86">
        <v>1.8461451471544592</v>
      </c>
      <c r="O13" s="85">
        <v>0.8668817505961783</v>
      </c>
      <c r="P13" s="86">
        <v>0.5206883109650846</v>
      </c>
      <c r="Q13" s="86">
        <v>0.23842528416966502</v>
      </c>
      <c r="R13" s="86">
        <v>0.2172201291206477</v>
      </c>
      <c r="S13" s="85">
        <v>0.7196270503846023</v>
      </c>
      <c r="T13" s="91">
        <v>1.2819145201579971</v>
      </c>
      <c r="U13" s="86">
        <v>1.4499008868680932</v>
      </c>
      <c r="V13" s="86">
        <v>1.7805670696429132</v>
      </c>
      <c r="W13" s="85">
        <v>1.9295038558617534</v>
      </c>
      <c r="X13" s="86">
        <v>2.1270795846315167</v>
      </c>
      <c r="Y13" s="86">
        <v>2.1960128854815935</v>
      </c>
      <c r="Z13" s="86">
        <v>2.201787042286284</v>
      </c>
      <c r="AA13" s="92">
        <v>2.364986902819652</v>
      </c>
    </row>
    <row r="14" spans="2:27" ht="15">
      <c r="B14" s="71"/>
      <c r="C14" s="67"/>
      <c r="D14" s="67" t="s">
        <v>99</v>
      </c>
      <c r="E14" s="67"/>
      <c r="F14" s="68"/>
      <c r="G14" s="72" t="s">
        <v>95</v>
      </c>
      <c r="H14" s="85">
        <v>1.427550186741371</v>
      </c>
      <c r="I14" s="86">
        <v>0.5523094084556135</v>
      </c>
      <c r="J14" s="86">
        <v>1.5930381770390198</v>
      </c>
      <c r="K14" s="85">
        <v>2.147256107478441</v>
      </c>
      <c r="L14" s="86">
        <v>2.229880994462107</v>
      </c>
      <c r="M14" s="86">
        <v>1.72837339884191</v>
      </c>
      <c r="N14" s="86">
        <v>1.1234319974388285</v>
      </c>
      <c r="O14" s="85">
        <v>0.6447509179749602</v>
      </c>
      <c r="P14" s="86">
        <v>0.28526148969889675</v>
      </c>
      <c r="Q14" s="86">
        <v>0.41972114417131934</v>
      </c>
      <c r="R14" s="86">
        <v>0.6675564838821941</v>
      </c>
      <c r="S14" s="85">
        <v>0.8360129751860796</v>
      </c>
      <c r="T14" s="91">
        <v>1.4394054609578006</v>
      </c>
      <c r="U14" s="86">
        <v>1.4345751061003256</v>
      </c>
      <c r="V14" s="86">
        <v>1.6820576757512526</v>
      </c>
      <c r="W14" s="85">
        <v>1.8143615902348529</v>
      </c>
      <c r="X14" s="86">
        <v>2.077552180784622</v>
      </c>
      <c r="Y14" s="86">
        <v>2.118592698333373</v>
      </c>
      <c r="Z14" s="86">
        <v>2.1067592150048284</v>
      </c>
      <c r="AA14" s="92">
        <v>2.28483516726412</v>
      </c>
    </row>
    <row r="15" spans="2:27" ht="3.75" customHeight="1">
      <c r="B15" s="71"/>
      <c r="C15" s="67"/>
      <c r="D15" s="67"/>
      <c r="E15" s="67"/>
      <c r="F15" s="68"/>
      <c r="G15" s="72"/>
      <c r="H15" s="85"/>
      <c r="I15" s="86"/>
      <c r="J15" s="86"/>
      <c r="K15" s="85"/>
      <c r="L15" s="86"/>
      <c r="M15" s="86"/>
      <c r="N15" s="86"/>
      <c r="O15" s="85"/>
      <c r="P15" s="86"/>
      <c r="Q15" s="86"/>
      <c r="R15" s="86"/>
      <c r="S15" s="85"/>
      <c r="T15" s="91"/>
      <c r="U15" s="86"/>
      <c r="V15" s="86"/>
      <c r="W15" s="85"/>
      <c r="X15" s="86"/>
      <c r="Y15" s="86"/>
      <c r="Z15" s="86"/>
      <c r="AA15" s="92"/>
    </row>
    <row r="16" spans="2:27" ht="15">
      <c r="B16" s="71"/>
      <c r="C16" s="67" t="s">
        <v>87</v>
      </c>
      <c r="D16" s="67"/>
      <c r="E16" s="67"/>
      <c r="F16" s="68"/>
      <c r="G16" s="72" t="s">
        <v>95</v>
      </c>
      <c r="H16" s="85">
        <v>1.392199662429178</v>
      </c>
      <c r="I16" s="86">
        <v>0.01972618279729943</v>
      </c>
      <c r="J16" s="86">
        <v>1.2191547840277934</v>
      </c>
      <c r="K16" s="85">
        <v>1.9026505137119756</v>
      </c>
      <c r="L16" s="86">
        <v>2.1617834609563715</v>
      </c>
      <c r="M16" s="86">
        <v>1.636907397509276</v>
      </c>
      <c r="N16" s="86">
        <v>1.2745956252664428</v>
      </c>
      <c r="O16" s="85">
        <v>0.49466646061773645</v>
      </c>
      <c r="P16" s="86">
        <v>-0.0568278546299581</v>
      </c>
      <c r="Q16" s="86">
        <v>-0.07819545369208925</v>
      </c>
      <c r="R16" s="86">
        <v>-0.12169806148523321</v>
      </c>
      <c r="S16" s="85">
        <v>0.3354757322318278</v>
      </c>
      <c r="T16" s="91">
        <v>0.9464673693372276</v>
      </c>
      <c r="U16" s="86">
        <v>1.0754127167934513</v>
      </c>
      <c r="V16" s="86">
        <v>1.3605179212710823</v>
      </c>
      <c r="W16" s="85">
        <v>1.4940316700351417</v>
      </c>
      <c r="X16" s="86">
        <v>1.8290321248843497</v>
      </c>
      <c r="Y16" s="86">
        <v>1.8815825437783928</v>
      </c>
      <c r="Z16" s="86">
        <v>1.8802981386183006</v>
      </c>
      <c r="AA16" s="92">
        <v>2.019719308921637</v>
      </c>
    </row>
    <row r="17" spans="2:27" ht="3.75" customHeight="1">
      <c r="B17" s="71"/>
      <c r="C17" s="67"/>
      <c r="D17" s="67"/>
      <c r="E17" s="67"/>
      <c r="F17" s="68"/>
      <c r="G17" s="72"/>
      <c r="H17" s="68"/>
      <c r="I17" s="67"/>
      <c r="J17" s="67"/>
      <c r="K17" s="68"/>
      <c r="L17" s="67"/>
      <c r="M17" s="67"/>
      <c r="N17" s="67"/>
      <c r="O17" s="68"/>
      <c r="P17" s="67"/>
      <c r="Q17" s="67"/>
      <c r="R17" s="67"/>
      <c r="S17" s="68"/>
      <c r="T17" s="69"/>
      <c r="U17" s="67"/>
      <c r="V17" s="67"/>
      <c r="W17" s="68"/>
      <c r="X17" s="67"/>
      <c r="Y17" s="67"/>
      <c r="Z17" s="67"/>
      <c r="AA17" s="70"/>
    </row>
    <row r="18" spans="2:27" ht="15">
      <c r="B18" s="71"/>
      <c r="C18" s="67" t="s">
        <v>19</v>
      </c>
      <c r="D18" s="67"/>
      <c r="E18" s="67"/>
      <c r="F18" s="68"/>
      <c r="G18" s="72" t="s">
        <v>96</v>
      </c>
      <c r="H18" s="85">
        <v>0.5144368216831054</v>
      </c>
      <c r="I18" s="86">
        <v>-0.28259432206600366</v>
      </c>
      <c r="J18" s="86">
        <v>1.0108545960174666</v>
      </c>
      <c r="K18" s="85">
        <v>1.8421636786881948</v>
      </c>
      <c r="L18" s="86">
        <v>1.0469562434928719</v>
      </c>
      <c r="M18" s="86">
        <v>0.9258831445029756</v>
      </c>
      <c r="N18" s="86">
        <v>0.1761242243745187</v>
      </c>
      <c r="O18" s="85">
        <v>-0.07953089436780658</v>
      </c>
      <c r="P18" s="86">
        <v>-0.32707123698160956</v>
      </c>
      <c r="Q18" s="86">
        <v>-0.544249790821695</v>
      </c>
      <c r="R18" s="86">
        <v>-0.28809166545084963</v>
      </c>
      <c r="S18" s="85">
        <v>0.026546913904866187</v>
      </c>
      <c r="T18" s="91">
        <v>0.39165262045513316</v>
      </c>
      <c r="U18" s="86">
        <v>0.8709335237035276</v>
      </c>
      <c r="V18" s="86">
        <v>1.255359887183701</v>
      </c>
      <c r="W18" s="85">
        <v>1.5073456963611136</v>
      </c>
      <c r="X18" s="86">
        <v>1.739193841272325</v>
      </c>
      <c r="Y18" s="86">
        <v>1.8261134284012144</v>
      </c>
      <c r="Z18" s="86">
        <v>1.8800696280750486</v>
      </c>
      <c r="AA18" s="92">
        <v>1.9198044216901735</v>
      </c>
    </row>
    <row r="19" spans="2:27" ht="15">
      <c r="B19" s="71"/>
      <c r="C19" s="67"/>
      <c r="D19" s="67" t="s">
        <v>20</v>
      </c>
      <c r="E19" s="67"/>
      <c r="F19" s="68"/>
      <c r="G19" s="72" t="s">
        <v>96</v>
      </c>
      <c r="H19" s="85">
        <v>1.3195790611645322</v>
      </c>
      <c r="I19" s="86">
        <v>-0.36977666826273037</v>
      </c>
      <c r="J19" s="86">
        <v>1.450556844024888</v>
      </c>
      <c r="K19" s="85">
        <v>2.179215423674137</v>
      </c>
      <c r="L19" s="86">
        <v>2.438851414982551</v>
      </c>
      <c r="M19" s="86">
        <v>1.1915656094943614</v>
      </c>
      <c r="N19" s="86">
        <v>1.0650635838478877</v>
      </c>
      <c r="O19" s="85">
        <v>0.5938828299638601</v>
      </c>
      <c r="P19" s="86">
        <v>-0.6916786182045627</v>
      </c>
      <c r="Q19" s="86">
        <v>-0.38861638641029117</v>
      </c>
      <c r="R19" s="86">
        <v>-0.3408550250538269</v>
      </c>
      <c r="S19" s="85">
        <v>-0.06522677955057077</v>
      </c>
      <c r="T19" s="91">
        <v>1.0842808183406873</v>
      </c>
      <c r="U19" s="86">
        <v>1.4562074451586824</v>
      </c>
      <c r="V19" s="86">
        <v>1.5184131653437305</v>
      </c>
      <c r="W19" s="85">
        <v>1.734778127517032</v>
      </c>
      <c r="X19" s="86">
        <v>1.9427394425403293</v>
      </c>
      <c r="Y19" s="86">
        <v>2.118442049405317</v>
      </c>
      <c r="Z19" s="86">
        <v>2.2478322640038755</v>
      </c>
      <c r="AA19" s="92">
        <v>2.3994643882761437</v>
      </c>
    </row>
    <row r="20" spans="2:27" ht="15">
      <c r="B20" s="71"/>
      <c r="C20" s="67"/>
      <c r="D20" s="67" t="s">
        <v>22</v>
      </c>
      <c r="E20" s="67"/>
      <c r="F20" s="68"/>
      <c r="G20" s="72" t="s">
        <v>96</v>
      </c>
      <c r="H20" s="85">
        <v>1.15741199128108</v>
      </c>
      <c r="I20" s="86">
        <v>0.47815112280025573</v>
      </c>
      <c r="J20" s="86">
        <v>1.7356037731373277</v>
      </c>
      <c r="K20" s="85">
        <v>2.444435302971911</v>
      </c>
      <c r="L20" s="86">
        <v>2.896998811509647</v>
      </c>
      <c r="M20" s="86">
        <v>1.1008344019927137</v>
      </c>
      <c r="N20" s="86">
        <v>0.3784672372230773</v>
      </c>
      <c r="O20" s="85">
        <v>0.27707576008640444</v>
      </c>
      <c r="P20" s="86">
        <v>-0.06173252185283218</v>
      </c>
      <c r="Q20" s="86">
        <v>0.09950942447700584</v>
      </c>
      <c r="R20" s="86">
        <v>0.9411771188354976</v>
      </c>
      <c r="S20" s="85">
        <v>0.9209476407227299</v>
      </c>
      <c r="T20" s="91">
        <v>1.4187214680010385</v>
      </c>
      <c r="U20" s="86">
        <v>1.6338289465543028</v>
      </c>
      <c r="V20" s="86">
        <v>1.822725646952989</v>
      </c>
      <c r="W20" s="85">
        <v>2.068021980684719</v>
      </c>
      <c r="X20" s="86">
        <v>2.3258381297353736</v>
      </c>
      <c r="Y20" s="86">
        <v>2.396983977815623</v>
      </c>
      <c r="Z20" s="86">
        <v>2.471780925358516</v>
      </c>
      <c r="AA20" s="92">
        <v>2.5762408590399986</v>
      </c>
    </row>
    <row r="21" spans="2:27" ht="15">
      <c r="B21" s="71"/>
      <c r="C21" s="67"/>
      <c r="D21" s="67" t="s">
        <v>21</v>
      </c>
      <c r="E21" s="67"/>
      <c r="F21" s="68"/>
      <c r="G21" s="72" t="s">
        <v>96</v>
      </c>
      <c r="H21" s="85">
        <v>0.5719285559745231</v>
      </c>
      <c r="I21" s="86">
        <v>-1.0565467588023267</v>
      </c>
      <c r="J21" s="86">
        <v>0.5942588542094569</v>
      </c>
      <c r="K21" s="85">
        <v>1.7381007260761834</v>
      </c>
      <c r="L21" s="86">
        <v>4.390697664642289</v>
      </c>
      <c r="M21" s="86">
        <v>-0.06677912371820582</v>
      </c>
      <c r="N21" s="86">
        <v>-3.490067465519644</v>
      </c>
      <c r="O21" s="85">
        <v>1.3618753276422098</v>
      </c>
      <c r="P21" s="86">
        <v>-1.123968789098825</v>
      </c>
      <c r="Q21" s="86">
        <v>0.3304534409348747</v>
      </c>
      <c r="R21" s="86">
        <v>0.4786161874547048</v>
      </c>
      <c r="S21" s="85">
        <v>-3.6863375222365846</v>
      </c>
      <c r="T21" s="91">
        <v>0.3038022647949674</v>
      </c>
      <c r="U21" s="86">
        <v>0.27351673651587305</v>
      </c>
      <c r="V21" s="86">
        <v>0.647643010509853</v>
      </c>
      <c r="W21" s="85">
        <v>1.1425655319897885</v>
      </c>
      <c r="X21" s="86">
        <v>1.4413735451208822</v>
      </c>
      <c r="Y21" s="86">
        <v>1.6775029975072187</v>
      </c>
      <c r="Z21" s="86">
        <v>1.8357654552986702</v>
      </c>
      <c r="AA21" s="92">
        <v>1.9840874195945304</v>
      </c>
    </row>
    <row r="22" spans="2:27" ht="15">
      <c r="B22" s="71"/>
      <c r="C22" s="67"/>
      <c r="D22" s="67" t="s">
        <v>23</v>
      </c>
      <c r="E22" s="67"/>
      <c r="F22" s="68"/>
      <c r="G22" s="72" t="s">
        <v>96</v>
      </c>
      <c r="H22" s="85">
        <v>-1.8361815713402194</v>
      </c>
      <c r="I22" s="86">
        <v>-3.264427656134032</v>
      </c>
      <c r="J22" s="86">
        <v>1.3708351446201306</v>
      </c>
      <c r="K22" s="85">
        <v>1.6779861151267568</v>
      </c>
      <c r="L22" s="86">
        <v>-1.7993869026046099</v>
      </c>
      <c r="M22" s="86">
        <v>-0.29427914918159104</v>
      </c>
      <c r="N22" s="86">
        <v>-2.68820229893538</v>
      </c>
      <c r="O22" s="85">
        <v>-2.519614668328657</v>
      </c>
      <c r="P22" s="86">
        <v>-4.628230223148094</v>
      </c>
      <c r="Q22" s="86">
        <v>-3.9725828563434504</v>
      </c>
      <c r="R22" s="86">
        <v>-2.4224623361131137</v>
      </c>
      <c r="S22" s="85">
        <v>-2.0853024448830553</v>
      </c>
      <c r="T22" s="91">
        <v>0.39980271480779095</v>
      </c>
      <c r="U22" s="86">
        <v>1.7027847966808878</v>
      </c>
      <c r="V22" s="86">
        <v>1.668577506574536</v>
      </c>
      <c r="W22" s="85">
        <v>1.6966365460480546</v>
      </c>
      <c r="X22" s="86">
        <v>1.6180651809318363</v>
      </c>
      <c r="Y22" s="86">
        <v>1.6667382467882277</v>
      </c>
      <c r="Z22" s="86">
        <v>1.6957318213930392</v>
      </c>
      <c r="AA22" s="92">
        <v>1.7273346427079588</v>
      </c>
    </row>
    <row r="23" spans="2:27" ht="15">
      <c r="B23" s="71"/>
      <c r="C23" s="67"/>
      <c r="D23" s="67" t="s">
        <v>24</v>
      </c>
      <c r="E23" s="67"/>
      <c r="F23" s="68"/>
      <c r="G23" s="72" t="s">
        <v>96</v>
      </c>
      <c r="H23" s="85">
        <v>-1.433497658047699</v>
      </c>
      <c r="I23" s="86">
        <v>-3.7301869627712563</v>
      </c>
      <c r="J23" s="86">
        <v>1.6554754585761344</v>
      </c>
      <c r="K23" s="85">
        <v>1.6395560260480124</v>
      </c>
      <c r="L23" s="86">
        <v>-2.549274480730176</v>
      </c>
      <c r="M23" s="86">
        <v>-0.9424700792661724</v>
      </c>
      <c r="N23" s="86">
        <v>-0.8763840116603205</v>
      </c>
      <c r="O23" s="85">
        <v>-1.361610212900871</v>
      </c>
      <c r="P23" s="86">
        <v>-4.554447010910735</v>
      </c>
      <c r="Q23" s="86">
        <v>-3.814861497014448</v>
      </c>
      <c r="R23" s="86">
        <v>-3.8023080781429286</v>
      </c>
      <c r="S23" s="85">
        <v>-2.793909301308261</v>
      </c>
      <c r="T23" s="91">
        <v>0.8141287928457075</v>
      </c>
      <c r="U23" s="86">
        <v>1.9503441110733348</v>
      </c>
      <c r="V23" s="86">
        <v>1.9628497952897561</v>
      </c>
      <c r="W23" s="85">
        <v>1.874006756300048</v>
      </c>
      <c r="X23" s="86">
        <v>1.7331455985065247</v>
      </c>
      <c r="Y23" s="86">
        <v>1.652729710254846</v>
      </c>
      <c r="Z23" s="86">
        <v>1.6059006981008537</v>
      </c>
      <c r="AA23" s="92">
        <v>1.5689480406555703</v>
      </c>
    </row>
    <row r="24" spans="2:27" ht="18">
      <c r="B24" s="71"/>
      <c r="C24" s="67"/>
      <c r="D24" s="67" t="s">
        <v>164</v>
      </c>
      <c r="E24" s="67"/>
      <c r="F24" s="68"/>
      <c r="G24" s="72" t="s">
        <v>96</v>
      </c>
      <c r="H24" s="85">
        <v>-0.40854032934588247</v>
      </c>
      <c r="I24" s="86">
        <v>0.4838061817541046</v>
      </c>
      <c r="J24" s="86">
        <v>-0.2800049015284145</v>
      </c>
      <c r="K24" s="85">
        <v>0.03781017015549537</v>
      </c>
      <c r="L24" s="86">
        <v>0.7695043563090707</v>
      </c>
      <c r="M24" s="86">
        <v>0.654358059001936</v>
      </c>
      <c r="N24" s="86">
        <v>-1.8278371599036234</v>
      </c>
      <c r="O24" s="85">
        <v>-1.1739896179643807</v>
      </c>
      <c r="P24" s="86">
        <v>-0.07730398109359271</v>
      </c>
      <c r="Q24" s="86">
        <v>-0.16397684900574916</v>
      </c>
      <c r="R24" s="86">
        <v>1.4343854976797985</v>
      </c>
      <c r="S24" s="85">
        <v>0.7289737210208926</v>
      </c>
      <c r="T24" s="91">
        <v>-0.41098017013990784</v>
      </c>
      <c r="U24" s="86">
        <v>-0.24282342207960994</v>
      </c>
      <c r="V24" s="86">
        <v>-0.28860735974527074</v>
      </c>
      <c r="W24" s="85">
        <v>-0.17410742533792245</v>
      </c>
      <c r="X24" s="86">
        <v>-0.11311988526223615</v>
      </c>
      <c r="Y24" s="86">
        <v>0.013780777528864974</v>
      </c>
      <c r="Z24" s="86">
        <v>0.0884113252035661</v>
      </c>
      <c r="AA24" s="92">
        <v>0.15593998471756265</v>
      </c>
    </row>
    <row r="25" spans="2:27" ht="3.75" customHeight="1">
      <c r="B25" s="71"/>
      <c r="C25" s="67"/>
      <c r="D25" s="67"/>
      <c r="E25" s="67"/>
      <c r="F25" s="68"/>
      <c r="G25" s="72"/>
      <c r="H25" s="68"/>
      <c r="I25" s="67"/>
      <c r="J25" s="67"/>
      <c r="K25" s="68"/>
      <c r="L25" s="67"/>
      <c r="M25" s="67"/>
      <c r="N25" s="67"/>
      <c r="O25" s="68"/>
      <c r="P25" s="67"/>
      <c r="Q25" s="67"/>
      <c r="R25" s="67"/>
      <c r="S25" s="68"/>
      <c r="T25" s="69"/>
      <c r="U25" s="67"/>
      <c r="V25" s="67"/>
      <c r="W25" s="68"/>
      <c r="X25" s="67"/>
      <c r="Y25" s="67"/>
      <c r="Z25" s="67"/>
      <c r="AA25" s="70"/>
    </row>
    <row r="26" spans="2:27" ht="18.75" thickBot="1">
      <c r="B26" s="73"/>
      <c r="C26" s="74" t="s">
        <v>165</v>
      </c>
      <c r="D26" s="74"/>
      <c r="E26" s="74"/>
      <c r="F26" s="75"/>
      <c r="G26" s="76" t="s">
        <v>52</v>
      </c>
      <c r="H26" s="94">
        <v>-0.9182080657337224</v>
      </c>
      <c r="I26" s="93">
        <v>2.738846742364615</v>
      </c>
      <c r="J26" s="93">
        <v>0.8954091569380154</v>
      </c>
      <c r="K26" s="94">
        <v>1.0793024361696268</v>
      </c>
      <c r="L26" s="93">
        <v>0.16877083788374136</v>
      </c>
      <c r="M26" s="93">
        <v>-1.0407541013830723</v>
      </c>
      <c r="N26" s="93">
        <v>-1.264945422561695</v>
      </c>
      <c r="O26" s="94">
        <v>-1.5170240214778232</v>
      </c>
      <c r="P26" s="93">
        <v>1.908015184651532</v>
      </c>
      <c r="Q26" s="93">
        <v>2.82020269333303</v>
      </c>
      <c r="R26" s="93">
        <v>3.155845158660526</v>
      </c>
      <c r="S26" s="94">
        <v>3.059069308252816</v>
      </c>
      <c r="T26" s="95">
        <v>1.1463217564364925</v>
      </c>
      <c r="U26" s="93">
        <v>0.7643458425518048</v>
      </c>
      <c r="V26" s="93">
        <v>0.8381122062570228</v>
      </c>
      <c r="W26" s="94">
        <v>0.8415793467554806</v>
      </c>
      <c r="X26" s="93">
        <v>0.8173545402128184</v>
      </c>
      <c r="Y26" s="93">
        <v>0.9705642153271299</v>
      </c>
      <c r="Z26" s="93">
        <v>1.1528997287937983</v>
      </c>
      <c r="AA26" s="96">
        <v>1.3671745922931393</v>
      </c>
    </row>
    <row r="27" ht="3.75" customHeight="1"/>
    <row r="28" ht="15">
      <c r="B28" s="51" t="s">
        <v>144</v>
      </c>
    </row>
    <row r="29" spans="2:6" ht="15">
      <c r="B29" s="51" t="s">
        <v>153</v>
      </c>
      <c r="F29" s="78"/>
    </row>
    <row r="30" spans="2:6" ht="15">
      <c r="B30" s="51" t="s">
        <v>156</v>
      </c>
      <c r="F30" s="78"/>
    </row>
    <row r="32" ht="15.75" thickBot="1">
      <c r="F32" s="80" t="s">
        <v>94</v>
      </c>
    </row>
    <row r="33" spans="6:23" ht="15">
      <c r="F33" s="115"/>
      <c r="G33" s="116"/>
      <c r="H33" s="117">
        <v>41699</v>
      </c>
      <c r="I33" s="117">
        <v>41730</v>
      </c>
      <c r="J33" s="117">
        <v>41760</v>
      </c>
      <c r="K33" s="117">
        <v>41791</v>
      </c>
      <c r="L33" s="117">
        <v>41821</v>
      </c>
      <c r="M33" s="117">
        <v>41852</v>
      </c>
      <c r="N33" s="117">
        <v>41883</v>
      </c>
      <c r="O33" s="117">
        <v>41913</v>
      </c>
      <c r="P33" s="117">
        <v>41944</v>
      </c>
      <c r="Q33" s="117">
        <v>41974</v>
      </c>
      <c r="R33" s="117">
        <v>42005</v>
      </c>
      <c r="S33" s="117">
        <v>42036</v>
      </c>
      <c r="T33" s="117">
        <v>42064</v>
      </c>
      <c r="U33" s="117">
        <v>42095</v>
      </c>
      <c r="V33" s="117">
        <v>42125</v>
      </c>
      <c r="W33" s="118">
        <v>42156</v>
      </c>
    </row>
    <row r="34" spans="6:23" ht="15.75" thickBot="1">
      <c r="F34" s="119" t="s">
        <v>86</v>
      </c>
      <c r="G34" s="120" t="s">
        <v>102</v>
      </c>
      <c r="H34" s="93">
        <v>-0.16273393002441594</v>
      </c>
      <c r="I34" s="93">
        <v>-0.19521717911176495</v>
      </c>
      <c r="J34" s="93">
        <v>-0.040623984400383506</v>
      </c>
      <c r="K34" s="93">
        <v>-0.08112273870365527</v>
      </c>
      <c r="L34" s="93">
        <v>-0.1542583421287702</v>
      </c>
      <c r="M34" s="93">
        <v>-0.17893452623017936</v>
      </c>
      <c r="N34" s="93">
        <v>-0.10258832652603189</v>
      </c>
      <c r="O34" s="93">
        <v>0.09042440186648548</v>
      </c>
      <c r="P34" s="93">
        <v>0.36466877279109156</v>
      </c>
      <c r="Q34" s="93">
        <v>0.5589301228541785</v>
      </c>
      <c r="R34" s="93">
        <v>0.8137960991888349</v>
      </c>
      <c r="S34" s="93">
        <v>0.9985768277056479</v>
      </c>
      <c r="T34" s="93">
        <v>1.0664558431058992</v>
      </c>
      <c r="U34" s="93">
        <v>1.179379025951775</v>
      </c>
      <c r="V34" s="93">
        <v>0.9779739561441403</v>
      </c>
      <c r="W34" s="96">
        <v>1.0299467801946776</v>
      </c>
    </row>
    <row r="35" spans="6:8" ht="15">
      <c r="F35" s="51" t="s">
        <v>144</v>
      </c>
      <c r="G35" s="121"/>
      <c r="H35" s="122"/>
    </row>
    <row r="36" spans="7:8" ht="15">
      <c r="G36" s="121"/>
      <c r="H36" s="122"/>
    </row>
    <row r="37" spans="7:8" ht="15">
      <c r="G37" s="121"/>
      <c r="H37" s="122"/>
    </row>
    <row r="38" spans="7:8" ht="15">
      <c r="G38" s="121"/>
      <c r="H38" s="122"/>
    </row>
    <row r="39" spans="7:8" ht="15">
      <c r="G39" s="121"/>
      <c r="H39" s="122"/>
    </row>
    <row r="40" spans="7:8" ht="15">
      <c r="G40" s="121"/>
      <c r="H40" s="122"/>
    </row>
    <row r="41" spans="7:8" ht="15">
      <c r="G41" s="121"/>
      <c r="H41" s="122"/>
    </row>
    <row r="42" spans="7:8" ht="15">
      <c r="G42" s="121"/>
      <c r="H42" s="122"/>
    </row>
    <row r="43" spans="7:8" ht="15">
      <c r="G43" s="121"/>
      <c r="H43" s="122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96"/>
  <sheetViews>
    <sheetView zoomScale="80" zoomScaleNormal="80" zoomScalePageLayoutView="0" workbookViewId="0" topLeftCell="A34">
      <selection activeCell="I75" sqref="I75"/>
    </sheetView>
  </sheetViews>
  <sheetFormatPr defaultColWidth="9.140625" defaultRowHeight="15"/>
  <cols>
    <col min="1" max="5" width="3.140625" style="51" customWidth="1"/>
    <col min="6" max="6" width="35.00390625" style="51" customWidth="1"/>
    <col min="7" max="7" width="20.421875" style="51" bestFit="1" customWidth="1"/>
    <col min="8" max="8" width="10.14062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157</v>
      </c>
    </row>
    <row r="2" spans="2:27" ht="18.75" customHeight="1">
      <c r="B2" s="233" t="str">
        <f>"Strednodobá predikcia "&amp;Súhrn!$H$4&amp;" - trh práce [objem]"</f>
        <v>Strednodobá predikcia P3Q-2014 - trh práce [objem]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5"/>
    </row>
    <row r="3" spans="2:27" ht="18.75" customHeight="1"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8"/>
    </row>
    <row r="4" spans="2:27" ht="15">
      <c r="B4" s="227" t="s">
        <v>30</v>
      </c>
      <c r="C4" s="228"/>
      <c r="D4" s="228"/>
      <c r="E4" s="228"/>
      <c r="F4" s="229"/>
      <c r="G4" s="232" t="s">
        <v>85</v>
      </c>
      <c r="H4" s="46" t="s">
        <v>37</v>
      </c>
      <c r="I4" s="214">
        <v>2014</v>
      </c>
      <c r="J4" s="214">
        <v>2015</v>
      </c>
      <c r="K4" s="243">
        <v>2016</v>
      </c>
      <c r="L4" s="239">
        <v>2013</v>
      </c>
      <c r="M4" s="240"/>
      <c r="N4" s="240"/>
      <c r="O4" s="240"/>
      <c r="P4" s="239">
        <v>2014</v>
      </c>
      <c r="Q4" s="240"/>
      <c r="R4" s="240"/>
      <c r="S4" s="240"/>
      <c r="T4" s="239">
        <v>2015</v>
      </c>
      <c r="U4" s="240"/>
      <c r="V4" s="240"/>
      <c r="W4" s="241"/>
      <c r="X4" s="240">
        <v>2016</v>
      </c>
      <c r="Y4" s="240"/>
      <c r="Z4" s="240"/>
      <c r="AA4" s="242"/>
    </row>
    <row r="5" spans="2:27" ht="15">
      <c r="B5" s="221"/>
      <c r="C5" s="222"/>
      <c r="D5" s="222"/>
      <c r="E5" s="222"/>
      <c r="F5" s="223"/>
      <c r="G5" s="225"/>
      <c r="H5" s="49">
        <v>2013</v>
      </c>
      <c r="I5" s="215"/>
      <c r="J5" s="215"/>
      <c r="K5" s="244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8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123"/>
      <c r="I6" s="109"/>
      <c r="J6" s="110"/>
      <c r="K6" s="111"/>
      <c r="L6" s="65"/>
      <c r="M6" s="65"/>
      <c r="N6" s="65"/>
      <c r="O6" s="64"/>
      <c r="P6" s="65"/>
      <c r="Q6" s="65"/>
      <c r="R6" s="65"/>
      <c r="S6" s="64"/>
      <c r="T6" s="112"/>
      <c r="U6" s="65"/>
      <c r="V6" s="65"/>
      <c r="W6" s="64"/>
      <c r="X6" s="65"/>
      <c r="Y6" s="65"/>
      <c r="Z6" s="65"/>
      <c r="AA6" s="82"/>
    </row>
    <row r="7" spans="2:27" ht="15">
      <c r="B7" s="60" t="s">
        <v>26</v>
      </c>
      <c r="C7" s="61"/>
      <c r="D7" s="61"/>
      <c r="E7" s="61"/>
      <c r="F7" s="114"/>
      <c r="G7" s="63"/>
      <c r="H7" s="123"/>
      <c r="I7" s="109"/>
      <c r="J7" s="109"/>
      <c r="K7" s="111"/>
      <c r="L7" s="65"/>
      <c r="M7" s="65"/>
      <c r="N7" s="65"/>
      <c r="O7" s="64"/>
      <c r="P7" s="65"/>
      <c r="Q7" s="65"/>
      <c r="R7" s="65"/>
      <c r="S7" s="64"/>
      <c r="T7" s="112"/>
      <c r="U7" s="65"/>
      <c r="V7" s="65"/>
      <c r="W7" s="64"/>
      <c r="X7" s="65"/>
      <c r="Y7" s="65"/>
      <c r="Z7" s="65"/>
      <c r="AA7" s="82"/>
    </row>
    <row r="8" spans="2:27" ht="15">
      <c r="B8" s="60"/>
      <c r="C8" s="113" t="s">
        <v>10</v>
      </c>
      <c r="D8" s="61"/>
      <c r="E8" s="61"/>
      <c r="F8" s="114"/>
      <c r="G8" s="72" t="s">
        <v>40</v>
      </c>
      <c r="H8" s="136">
        <v>2192.2504999999996</v>
      </c>
      <c r="I8" s="137">
        <v>2217.402401908936</v>
      </c>
      <c r="J8" s="137">
        <v>2231.352630633955</v>
      </c>
      <c r="K8" s="138">
        <v>2243.6777881485855</v>
      </c>
      <c r="L8" s="139">
        <v>2193.447</v>
      </c>
      <c r="M8" s="139">
        <v>2187.17</v>
      </c>
      <c r="N8" s="139">
        <v>2190.6899999999996</v>
      </c>
      <c r="O8" s="140">
        <v>2197.6949999999997</v>
      </c>
      <c r="P8" s="139">
        <v>2205.838</v>
      </c>
      <c r="Q8" s="139">
        <v>2216.8779999999997</v>
      </c>
      <c r="R8" s="139">
        <v>2222.8635705999995</v>
      </c>
      <c r="S8" s="140">
        <v>2224.0300370357445</v>
      </c>
      <c r="T8" s="141">
        <v>2225.9441542353493</v>
      </c>
      <c r="U8" s="139">
        <v>2229.7684151803446</v>
      </c>
      <c r="V8" s="139">
        <v>2233.167901473469</v>
      </c>
      <c r="W8" s="140">
        <v>2236.5300516466586</v>
      </c>
      <c r="X8" s="139">
        <v>2239.7753014576365</v>
      </c>
      <c r="Y8" s="139">
        <v>2242.593547899709</v>
      </c>
      <c r="Z8" s="139">
        <v>2244.949258258998</v>
      </c>
      <c r="AA8" s="142">
        <v>2247.3930449779996</v>
      </c>
    </row>
    <row r="9" spans="2:27" ht="3.75" customHeight="1">
      <c r="B9" s="71"/>
      <c r="C9" s="67"/>
      <c r="D9" s="83"/>
      <c r="E9" s="67"/>
      <c r="F9" s="68"/>
      <c r="G9" s="72"/>
      <c r="H9" s="143"/>
      <c r="I9" s="139"/>
      <c r="J9" s="139"/>
      <c r="K9" s="140"/>
      <c r="L9" s="139"/>
      <c r="M9" s="139"/>
      <c r="N9" s="139"/>
      <c r="O9" s="140"/>
      <c r="P9" s="139"/>
      <c r="Q9" s="139"/>
      <c r="R9" s="139"/>
      <c r="S9" s="140"/>
      <c r="T9" s="141"/>
      <c r="U9" s="139"/>
      <c r="V9" s="139"/>
      <c r="W9" s="140"/>
      <c r="X9" s="139"/>
      <c r="Y9" s="139"/>
      <c r="Z9" s="139"/>
      <c r="AA9" s="142"/>
    </row>
    <row r="10" spans="2:27" ht="15">
      <c r="B10" s="71"/>
      <c r="C10" s="67"/>
      <c r="D10" s="83" t="s">
        <v>56</v>
      </c>
      <c r="E10" s="67"/>
      <c r="F10" s="68"/>
      <c r="G10" s="72" t="s">
        <v>40</v>
      </c>
      <c r="H10" s="143">
        <v>1854.6097499999998</v>
      </c>
      <c r="I10" s="139">
        <v>1890.3891519089361</v>
      </c>
      <c r="J10" s="139">
        <v>1911.2998689798173</v>
      </c>
      <c r="K10" s="140">
        <v>1921.8571747231863</v>
      </c>
      <c r="L10" s="144"/>
      <c r="M10" s="144"/>
      <c r="N10" s="144"/>
      <c r="O10" s="145"/>
      <c r="P10" s="144"/>
      <c r="Q10" s="144"/>
      <c r="R10" s="144"/>
      <c r="S10" s="145"/>
      <c r="T10" s="146"/>
      <c r="U10" s="144"/>
      <c r="V10" s="144"/>
      <c r="W10" s="145"/>
      <c r="X10" s="144"/>
      <c r="Y10" s="144"/>
      <c r="Z10" s="144"/>
      <c r="AA10" s="147"/>
    </row>
    <row r="11" spans="2:27" ht="15">
      <c r="B11" s="71"/>
      <c r="C11" s="67"/>
      <c r="D11" s="83" t="s">
        <v>57</v>
      </c>
      <c r="E11" s="67"/>
      <c r="F11" s="68"/>
      <c r="G11" s="72" t="s">
        <v>40</v>
      </c>
      <c r="H11" s="143">
        <v>337.6407500000056</v>
      </c>
      <c r="I11" s="139">
        <v>327.01324999999315</v>
      </c>
      <c r="J11" s="139">
        <v>320.0527616541251</v>
      </c>
      <c r="K11" s="140">
        <v>321.820613425416</v>
      </c>
      <c r="L11" s="144"/>
      <c r="M11" s="144"/>
      <c r="N11" s="144"/>
      <c r="O11" s="145"/>
      <c r="P11" s="144"/>
      <c r="Q11" s="144"/>
      <c r="R11" s="144"/>
      <c r="S11" s="145"/>
      <c r="T11" s="146"/>
      <c r="U11" s="144"/>
      <c r="V11" s="144"/>
      <c r="W11" s="145"/>
      <c r="X11" s="144"/>
      <c r="Y11" s="144"/>
      <c r="Z11" s="144"/>
      <c r="AA11" s="147"/>
    </row>
    <row r="12" spans="2:27" ht="3.75" customHeight="1">
      <c r="B12" s="71"/>
      <c r="C12" s="67"/>
      <c r="D12" s="67"/>
      <c r="E12" s="67"/>
      <c r="F12" s="68"/>
      <c r="G12" s="72"/>
      <c r="H12" s="79"/>
      <c r="I12" s="67"/>
      <c r="J12" s="67"/>
      <c r="K12" s="68"/>
      <c r="L12" s="67"/>
      <c r="M12" s="67"/>
      <c r="N12" s="67"/>
      <c r="O12" s="68"/>
      <c r="P12" s="67"/>
      <c r="Q12" s="67"/>
      <c r="R12" s="67"/>
      <c r="S12" s="68"/>
      <c r="T12" s="69"/>
      <c r="U12" s="67"/>
      <c r="V12" s="67"/>
      <c r="W12" s="68"/>
      <c r="X12" s="67"/>
      <c r="Y12" s="67"/>
      <c r="Z12" s="67"/>
      <c r="AA12" s="70"/>
    </row>
    <row r="13" spans="2:27" ht="15">
      <c r="B13" s="71"/>
      <c r="C13" s="67" t="s">
        <v>58</v>
      </c>
      <c r="D13" s="67"/>
      <c r="E13" s="67"/>
      <c r="F13" s="68"/>
      <c r="G13" s="72" t="s">
        <v>42</v>
      </c>
      <c r="H13" s="107">
        <v>385.99525</v>
      </c>
      <c r="I13" s="86">
        <v>364.78746439514066</v>
      </c>
      <c r="J13" s="86">
        <v>346.99512609610747</v>
      </c>
      <c r="K13" s="85">
        <v>325.3991058943342</v>
      </c>
      <c r="L13" s="131">
        <v>386.552060340993</v>
      </c>
      <c r="M13" s="131">
        <v>387.914903331441</v>
      </c>
      <c r="N13" s="131">
        <v>388.271397252196</v>
      </c>
      <c r="O13" s="132">
        <v>381.24263907537</v>
      </c>
      <c r="P13" s="131">
        <v>373.894864643604</v>
      </c>
      <c r="Q13" s="131">
        <v>364.856621654676</v>
      </c>
      <c r="R13" s="131">
        <v>361.4435810729469</v>
      </c>
      <c r="S13" s="132">
        <v>358.9547902093354</v>
      </c>
      <c r="T13" s="133">
        <v>355.34428948183455</v>
      </c>
      <c r="U13" s="131">
        <v>349.8014924909967</v>
      </c>
      <c r="V13" s="131">
        <v>344.2969146657333</v>
      </c>
      <c r="W13" s="132">
        <v>338.5378077458654</v>
      </c>
      <c r="X13" s="131">
        <v>332.9498725777853</v>
      </c>
      <c r="Y13" s="131">
        <v>327.8142584348416</v>
      </c>
      <c r="Z13" s="131">
        <v>322.92330449666906</v>
      </c>
      <c r="AA13" s="134">
        <v>317.9089880680408</v>
      </c>
    </row>
    <row r="14" spans="2:27" ht="15">
      <c r="B14" s="71"/>
      <c r="C14" s="67" t="s">
        <v>8</v>
      </c>
      <c r="D14" s="67"/>
      <c r="E14" s="67"/>
      <c r="F14" s="68"/>
      <c r="G14" s="72" t="s">
        <v>11</v>
      </c>
      <c r="H14" s="107">
        <v>14.215914189958538</v>
      </c>
      <c r="I14" s="86">
        <v>13.44572171537462</v>
      </c>
      <c r="J14" s="86">
        <v>12.817471373967665</v>
      </c>
      <c r="K14" s="85">
        <v>12.063098546333606</v>
      </c>
      <c r="L14" s="86">
        <v>14.204643219024637</v>
      </c>
      <c r="M14" s="86">
        <v>14.301369866776644</v>
      </c>
      <c r="N14" s="86">
        <v>14.314671568498644</v>
      </c>
      <c r="O14" s="85">
        <v>14.042972105534218</v>
      </c>
      <c r="P14" s="86">
        <v>13.78544277845447</v>
      </c>
      <c r="Q14" s="86">
        <v>13.44005324397806</v>
      </c>
      <c r="R14" s="86">
        <v>13.321333422420977</v>
      </c>
      <c r="S14" s="85">
        <v>13.236057416644979</v>
      </c>
      <c r="T14" s="91">
        <v>13.11112553444002</v>
      </c>
      <c r="U14" s="86">
        <v>12.915211670832605</v>
      </c>
      <c r="V14" s="86">
        <v>12.722356395192946</v>
      </c>
      <c r="W14" s="85">
        <v>12.521191895405082</v>
      </c>
      <c r="X14" s="86">
        <v>12.325729403681862</v>
      </c>
      <c r="Y14" s="86">
        <v>12.146551060499178</v>
      </c>
      <c r="Z14" s="86">
        <v>11.977139094989298</v>
      </c>
      <c r="AA14" s="92">
        <v>11.802974626164087</v>
      </c>
    </row>
    <row r="15" spans="2:27" ht="3.75" customHeight="1">
      <c r="B15" s="71"/>
      <c r="C15" s="67"/>
      <c r="D15" s="67"/>
      <c r="E15" s="67"/>
      <c r="F15" s="68"/>
      <c r="G15" s="72"/>
      <c r="H15" s="79"/>
      <c r="I15" s="67"/>
      <c r="J15" s="67"/>
      <c r="K15" s="68"/>
      <c r="L15" s="67"/>
      <c r="M15" s="67"/>
      <c r="N15" s="67"/>
      <c r="O15" s="68"/>
      <c r="P15" s="67"/>
      <c r="Q15" s="67"/>
      <c r="R15" s="67"/>
      <c r="S15" s="68"/>
      <c r="T15" s="69"/>
      <c r="U15" s="67"/>
      <c r="V15" s="67"/>
      <c r="W15" s="68"/>
      <c r="X15" s="67"/>
      <c r="Y15" s="67"/>
      <c r="Z15" s="67"/>
      <c r="AA15" s="70"/>
    </row>
    <row r="16" spans="2:27" ht="15">
      <c r="B16" s="60" t="s">
        <v>25</v>
      </c>
      <c r="C16" s="67"/>
      <c r="D16" s="67"/>
      <c r="E16" s="67"/>
      <c r="F16" s="68"/>
      <c r="G16" s="72"/>
      <c r="H16" s="79"/>
      <c r="I16" s="67"/>
      <c r="J16" s="67"/>
      <c r="K16" s="68"/>
      <c r="L16" s="67"/>
      <c r="M16" s="67"/>
      <c r="N16" s="67"/>
      <c r="O16" s="68"/>
      <c r="P16" s="67"/>
      <c r="Q16" s="67"/>
      <c r="R16" s="67"/>
      <c r="S16" s="68"/>
      <c r="T16" s="69"/>
      <c r="U16" s="67"/>
      <c r="V16" s="67"/>
      <c r="W16" s="68"/>
      <c r="X16" s="67"/>
      <c r="Y16" s="67"/>
      <c r="Z16" s="67"/>
      <c r="AA16" s="70"/>
    </row>
    <row r="17" spans="2:27" ht="15">
      <c r="B17" s="71"/>
      <c r="C17" s="67" t="s">
        <v>104</v>
      </c>
      <c r="D17" s="67"/>
      <c r="E17" s="67"/>
      <c r="F17" s="68"/>
      <c r="G17" s="72" t="s">
        <v>111</v>
      </c>
      <c r="H17" s="148">
        <v>14551.763787503007</v>
      </c>
      <c r="I17" s="99">
        <v>15127.746448155649</v>
      </c>
      <c r="J17" s="99">
        <v>15615.152063698588</v>
      </c>
      <c r="K17" s="100">
        <v>16249.548535536822</v>
      </c>
      <c r="L17" s="99">
        <v>3623.761129664496</v>
      </c>
      <c r="M17" s="99">
        <v>3632.5626706226394</v>
      </c>
      <c r="N17" s="99">
        <v>3636.9752464464896</v>
      </c>
      <c r="O17" s="100">
        <v>3658.3690216985055</v>
      </c>
      <c r="P17" s="99">
        <v>3752.5017675207882</v>
      </c>
      <c r="Q17" s="99">
        <v>3773.9219811743415</v>
      </c>
      <c r="R17" s="99">
        <v>3789.0176690990393</v>
      </c>
      <c r="S17" s="100">
        <v>3811.7517751136334</v>
      </c>
      <c r="T17" s="101">
        <v>3854.062219817395</v>
      </c>
      <c r="U17" s="99">
        <v>3884.561929348048</v>
      </c>
      <c r="V17" s="99">
        <v>3919.6877986801132</v>
      </c>
      <c r="W17" s="100">
        <v>3956.570531043923</v>
      </c>
      <c r="X17" s="99">
        <v>3997.802764321026</v>
      </c>
      <c r="Y17" s="99">
        <v>4038.037756987298</v>
      </c>
      <c r="Z17" s="99">
        <v>4083.2191394040224</v>
      </c>
      <c r="AA17" s="102">
        <v>4130.240612532813</v>
      </c>
    </row>
    <row r="18" spans="2:27" ht="18">
      <c r="B18" s="71"/>
      <c r="C18" s="67" t="s">
        <v>166</v>
      </c>
      <c r="D18" s="67"/>
      <c r="E18" s="67"/>
      <c r="F18" s="68"/>
      <c r="G18" s="72" t="s">
        <v>111</v>
      </c>
      <c r="H18" s="135">
        <v>824</v>
      </c>
      <c r="I18" s="88">
        <v>859.7997356000003</v>
      </c>
      <c r="J18" s="88">
        <v>882.881870777529</v>
      </c>
      <c r="K18" s="87">
        <v>918.7525198133155</v>
      </c>
      <c r="L18" s="88">
        <v>820.352173733065</v>
      </c>
      <c r="M18" s="88">
        <v>824.651485392378</v>
      </c>
      <c r="N18" s="88">
        <v>824.76911654373</v>
      </c>
      <c r="O18" s="87">
        <v>826.227224330827</v>
      </c>
      <c r="P18" s="88">
        <v>852.507100778893</v>
      </c>
      <c r="Q18" s="88">
        <v>863.718202996808</v>
      </c>
      <c r="R18" s="88">
        <v>861.6719383285445</v>
      </c>
      <c r="S18" s="87">
        <v>861.3017002957557</v>
      </c>
      <c r="T18" s="89">
        <v>871.6509182379384</v>
      </c>
      <c r="U18" s="88">
        <v>878.5488607988253</v>
      </c>
      <c r="V18" s="88">
        <v>886.4930751137279</v>
      </c>
      <c r="W18" s="87">
        <v>894.8346289596245</v>
      </c>
      <c r="X18" s="88">
        <v>904.1598842220287</v>
      </c>
      <c r="Y18" s="88">
        <v>913.2595993544204</v>
      </c>
      <c r="Z18" s="88">
        <v>923.4780107926939</v>
      </c>
      <c r="AA18" s="90">
        <v>934.112584884119</v>
      </c>
    </row>
    <row r="19" spans="2:27" ht="15">
      <c r="B19" s="71"/>
      <c r="C19" s="67"/>
      <c r="D19" s="83" t="s">
        <v>60</v>
      </c>
      <c r="E19" s="67"/>
      <c r="F19" s="68"/>
      <c r="G19" s="72" t="s">
        <v>111</v>
      </c>
      <c r="H19" s="135">
        <v>820.6749874454678</v>
      </c>
      <c r="I19" s="88">
        <v>854.2904772518577</v>
      </c>
      <c r="J19" s="88">
        <v>875.1763943732103</v>
      </c>
      <c r="K19" s="87">
        <v>912.3182221354475</v>
      </c>
      <c r="L19" s="124"/>
      <c r="M19" s="124"/>
      <c r="N19" s="124"/>
      <c r="O19" s="125"/>
      <c r="P19" s="124"/>
      <c r="Q19" s="124"/>
      <c r="R19" s="124"/>
      <c r="S19" s="125"/>
      <c r="T19" s="126"/>
      <c r="U19" s="124"/>
      <c r="V19" s="124"/>
      <c r="W19" s="125"/>
      <c r="X19" s="124"/>
      <c r="Y19" s="124"/>
      <c r="Z19" s="124"/>
      <c r="AA19" s="127"/>
    </row>
    <row r="20" spans="2:27" ht="18">
      <c r="B20" s="71"/>
      <c r="C20" s="67"/>
      <c r="D20" s="83" t="s">
        <v>167</v>
      </c>
      <c r="E20" s="67"/>
      <c r="F20" s="68"/>
      <c r="G20" s="72" t="s">
        <v>111</v>
      </c>
      <c r="H20" s="135">
        <v>838.0083506998993</v>
      </c>
      <c r="I20" s="88">
        <v>880.6747305308204</v>
      </c>
      <c r="J20" s="88">
        <v>908.9197639141489</v>
      </c>
      <c r="K20" s="87">
        <v>940.1112988585203</v>
      </c>
      <c r="L20" s="124"/>
      <c r="M20" s="124"/>
      <c r="N20" s="124"/>
      <c r="O20" s="125"/>
      <c r="P20" s="124"/>
      <c r="Q20" s="124"/>
      <c r="R20" s="124"/>
      <c r="S20" s="125"/>
      <c r="T20" s="126"/>
      <c r="U20" s="124"/>
      <c r="V20" s="124"/>
      <c r="W20" s="125"/>
      <c r="X20" s="124"/>
      <c r="Y20" s="124"/>
      <c r="Z20" s="124"/>
      <c r="AA20" s="127"/>
    </row>
    <row r="21" spans="2:27" ht="15">
      <c r="B21" s="71"/>
      <c r="C21" s="67" t="s">
        <v>59</v>
      </c>
      <c r="D21" s="67"/>
      <c r="E21" s="67"/>
      <c r="F21" s="68"/>
      <c r="G21" s="72" t="s">
        <v>111</v>
      </c>
      <c r="H21" s="135">
        <v>751.7435360768599</v>
      </c>
      <c r="I21" s="88">
        <v>784.2832987584978</v>
      </c>
      <c r="J21" s="88">
        <v>795.6120778375836</v>
      </c>
      <c r="K21" s="87">
        <v>812.4935895758597</v>
      </c>
      <c r="L21" s="124"/>
      <c r="M21" s="124"/>
      <c r="N21" s="124"/>
      <c r="O21" s="125"/>
      <c r="P21" s="124"/>
      <c r="Q21" s="124"/>
      <c r="R21" s="124"/>
      <c r="S21" s="125"/>
      <c r="T21" s="126"/>
      <c r="U21" s="124"/>
      <c r="V21" s="124"/>
      <c r="W21" s="125"/>
      <c r="X21" s="124"/>
      <c r="Y21" s="124"/>
      <c r="Z21" s="124"/>
      <c r="AA21" s="127"/>
    </row>
    <row r="22" spans="2:27" ht="18">
      <c r="B22" s="71"/>
      <c r="C22" s="67" t="s">
        <v>168</v>
      </c>
      <c r="D22" s="67"/>
      <c r="E22" s="67"/>
      <c r="F22" s="68"/>
      <c r="G22" s="72" t="s">
        <v>107</v>
      </c>
      <c r="H22" s="148">
        <v>29917.39949426401</v>
      </c>
      <c r="I22" s="99">
        <v>30272.462837781248</v>
      </c>
      <c r="J22" s="99">
        <v>30970.50806359122</v>
      </c>
      <c r="K22" s="100">
        <v>31884.61485288806</v>
      </c>
      <c r="L22" s="99">
        <v>7424.611759142072</v>
      </c>
      <c r="M22" s="99">
        <v>7473.51700031982</v>
      </c>
      <c r="N22" s="99">
        <v>7498.550950189941</v>
      </c>
      <c r="O22" s="100">
        <v>7520.647247267708</v>
      </c>
      <c r="P22" s="99">
        <v>7544.4354835214535</v>
      </c>
      <c r="Q22" s="99">
        <v>7551.380830242575</v>
      </c>
      <c r="R22" s="99">
        <v>7573.031972755358</v>
      </c>
      <c r="S22" s="100">
        <v>7603.36961510648</v>
      </c>
      <c r="T22" s="101">
        <v>7660.806115981683</v>
      </c>
      <c r="U22" s="99">
        <v>7713.804274556029</v>
      </c>
      <c r="V22" s="99">
        <v>7769.086024839985</v>
      </c>
      <c r="W22" s="100">
        <v>7826.377011804625</v>
      </c>
      <c r="X22" s="99">
        <v>7882.097743891996</v>
      </c>
      <c r="Y22" s="99">
        <v>7941.493009525012</v>
      </c>
      <c r="Z22" s="99">
        <v>8000.9729941206715</v>
      </c>
      <c r="AA22" s="102">
        <v>8059.718324205083</v>
      </c>
    </row>
    <row r="23" spans="2:27" ht="15">
      <c r="B23" s="71"/>
      <c r="C23" s="67" t="s">
        <v>100</v>
      </c>
      <c r="D23" s="67"/>
      <c r="E23" s="67"/>
      <c r="F23" s="68"/>
      <c r="G23" s="72" t="s">
        <v>105</v>
      </c>
      <c r="H23" s="107">
        <v>37.41334307833187</v>
      </c>
      <c r="I23" s="86">
        <v>38.84366357127572</v>
      </c>
      <c r="J23" s="86">
        <v>38.98622234064152</v>
      </c>
      <c r="K23" s="85">
        <v>38.69345310224888</v>
      </c>
      <c r="L23" s="86">
        <v>37.4636382223802</v>
      </c>
      <c r="M23" s="86">
        <v>37.289234822095466</v>
      </c>
      <c r="N23" s="86">
        <v>37.403358747875195</v>
      </c>
      <c r="O23" s="85">
        <v>37.49714052097663</v>
      </c>
      <c r="P23" s="86">
        <v>38.45055057146515</v>
      </c>
      <c r="Q23" s="86">
        <v>38.87483284632692</v>
      </c>
      <c r="R23" s="86">
        <v>38.99818947905273</v>
      </c>
      <c r="S23" s="85">
        <v>39.05108138825806</v>
      </c>
      <c r="T23" s="91">
        <v>39.14417916165439</v>
      </c>
      <c r="U23" s="86">
        <v>39.02902102255302</v>
      </c>
      <c r="V23" s="86">
        <v>38.93240175399806</v>
      </c>
      <c r="W23" s="85">
        <v>38.8392874243606</v>
      </c>
      <c r="X23" s="86">
        <v>38.789501270112915</v>
      </c>
      <c r="Y23" s="86">
        <v>38.70109680843198</v>
      </c>
      <c r="Z23" s="86">
        <v>38.65452139167307</v>
      </c>
      <c r="AA23" s="92">
        <v>38.62869293877756</v>
      </c>
    </row>
    <row r="24" spans="2:27" ht="3.75" customHeight="1">
      <c r="B24" s="71"/>
      <c r="C24" s="67"/>
      <c r="D24" s="67"/>
      <c r="E24" s="67"/>
      <c r="F24" s="68"/>
      <c r="G24" s="72"/>
      <c r="H24" s="79"/>
      <c r="I24" s="67"/>
      <c r="J24" s="67"/>
      <c r="K24" s="68"/>
      <c r="L24" s="67"/>
      <c r="M24" s="67"/>
      <c r="N24" s="67"/>
      <c r="O24" s="68"/>
      <c r="P24" s="67"/>
      <c r="Q24" s="67"/>
      <c r="R24" s="67"/>
      <c r="S24" s="68"/>
      <c r="T24" s="69"/>
      <c r="U24" s="67"/>
      <c r="V24" s="67"/>
      <c r="W24" s="68"/>
      <c r="X24" s="67"/>
      <c r="Y24" s="67"/>
      <c r="Z24" s="67"/>
      <c r="AA24" s="70"/>
    </row>
    <row r="25" spans="2:27" ht="15">
      <c r="B25" s="60" t="s">
        <v>27</v>
      </c>
      <c r="C25" s="67"/>
      <c r="D25" s="67"/>
      <c r="E25" s="67"/>
      <c r="F25" s="68"/>
      <c r="G25" s="72"/>
      <c r="H25" s="79"/>
      <c r="I25" s="67"/>
      <c r="J25" s="67"/>
      <c r="K25" s="68"/>
      <c r="L25" s="67"/>
      <c r="M25" s="67"/>
      <c r="N25" s="67"/>
      <c r="O25" s="68"/>
      <c r="P25" s="67"/>
      <c r="Q25" s="67"/>
      <c r="R25" s="67"/>
      <c r="S25" s="68"/>
      <c r="T25" s="69"/>
      <c r="U25" s="67"/>
      <c r="V25" s="67"/>
      <c r="W25" s="68"/>
      <c r="X25" s="67"/>
      <c r="Y25" s="67"/>
      <c r="Z25" s="67"/>
      <c r="AA25" s="70"/>
    </row>
    <row r="26" spans="2:27" ht="15">
      <c r="B26" s="71"/>
      <c r="C26" s="67" t="s">
        <v>106</v>
      </c>
      <c r="D26" s="67"/>
      <c r="E26" s="67"/>
      <c r="F26" s="68"/>
      <c r="G26" s="72" t="s">
        <v>42</v>
      </c>
      <c r="H26" s="143">
        <v>3870.03757293269</v>
      </c>
      <c r="I26" s="139">
        <v>3852.8881033271778</v>
      </c>
      <c r="J26" s="139">
        <v>3834.6489981292766</v>
      </c>
      <c r="K26" s="140">
        <v>3811.2846459223524</v>
      </c>
      <c r="L26" s="139">
        <v>3875.77898175612</v>
      </c>
      <c r="M26" s="139">
        <v>3872.00150887254</v>
      </c>
      <c r="N26" s="139">
        <v>3868.2062719142</v>
      </c>
      <c r="O26" s="140">
        <v>3864.1635291879</v>
      </c>
      <c r="P26" s="139">
        <v>3859.7000006610565</v>
      </c>
      <c r="Q26" s="139">
        <v>3855.2116701402497</v>
      </c>
      <c r="R26" s="139">
        <v>3850.763909072942</v>
      </c>
      <c r="S26" s="140">
        <v>3845.876833434461</v>
      </c>
      <c r="T26" s="141">
        <v>3841.752474479217</v>
      </c>
      <c r="U26" s="139">
        <v>3837.371443006957</v>
      </c>
      <c r="V26" s="139">
        <v>3832.4196115557893</v>
      </c>
      <c r="W26" s="140">
        <v>3827.0524634751423</v>
      </c>
      <c r="X26" s="139">
        <v>3821.017201740242</v>
      </c>
      <c r="Y26" s="139">
        <v>3814.5214724972834</v>
      </c>
      <c r="Z26" s="139">
        <v>3808.036785994038</v>
      </c>
      <c r="AA26" s="142">
        <v>3801.5631234578477</v>
      </c>
    </row>
    <row r="27" spans="2:27" ht="15">
      <c r="B27" s="71"/>
      <c r="C27" s="67" t="s">
        <v>28</v>
      </c>
      <c r="D27" s="67"/>
      <c r="E27" s="67"/>
      <c r="F27" s="68"/>
      <c r="G27" s="72" t="s">
        <v>42</v>
      </c>
      <c r="H27" s="143">
        <v>2715.2425</v>
      </c>
      <c r="I27" s="139">
        <v>2713.038909045915</v>
      </c>
      <c r="J27" s="139">
        <v>2707.162469633592</v>
      </c>
      <c r="K27" s="140">
        <v>2697.428432996257</v>
      </c>
      <c r="L27" s="139">
        <v>2721.307775075083</v>
      </c>
      <c r="M27" s="139">
        <v>2712.431794611521</v>
      </c>
      <c r="N27" s="139">
        <v>2712.401715919486</v>
      </c>
      <c r="O27" s="140">
        <v>2714.82871439391</v>
      </c>
      <c r="P27" s="139">
        <v>2712.2441451642844</v>
      </c>
      <c r="Q27" s="139">
        <v>2714.6962518035666</v>
      </c>
      <c r="R27" s="139">
        <v>2713.2687818218374</v>
      </c>
      <c r="S27" s="140">
        <v>2711.946457393971</v>
      </c>
      <c r="T27" s="141">
        <v>2710.250073866075</v>
      </c>
      <c r="U27" s="139">
        <v>2708.445679453469</v>
      </c>
      <c r="V27" s="139">
        <v>2706.23541717361</v>
      </c>
      <c r="W27" s="140">
        <v>2703.718708041213</v>
      </c>
      <c r="X27" s="139">
        <v>2701.258981706621</v>
      </c>
      <c r="Y27" s="139">
        <v>2698.825837902873</v>
      </c>
      <c r="Z27" s="139">
        <v>2696.1639331035262</v>
      </c>
      <c r="AA27" s="142">
        <v>2693.464979272009</v>
      </c>
    </row>
    <row r="28" spans="2:27" ht="18">
      <c r="B28" s="71"/>
      <c r="C28" s="67" t="s">
        <v>169</v>
      </c>
      <c r="D28" s="67"/>
      <c r="E28" s="67"/>
      <c r="F28" s="68"/>
      <c r="G28" s="72" t="s">
        <v>11</v>
      </c>
      <c r="H28" s="107">
        <v>70.16064961563218</v>
      </c>
      <c r="I28" s="86">
        <v>70.41583587013756</v>
      </c>
      <c r="J28" s="86">
        <v>70.59745289816053</v>
      </c>
      <c r="K28" s="85">
        <v>70.7748936515408</v>
      </c>
      <c r="L28" s="86">
        <v>70.21318263721156</v>
      </c>
      <c r="M28" s="86">
        <v>70.05244673577965</v>
      </c>
      <c r="N28" s="86">
        <v>70.12040013515724</v>
      </c>
      <c r="O28" s="85">
        <v>70.25656895438024</v>
      </c>
      <c r="P28" s="86">
        <v>70.27085381505698</v>
      </c>
      <c r="Q28" s="86">
        <v>70.41626982066092</v>
      </c>
      <c r="R28" s="86">
        <v>70.46053317963727</v>
      </c>
      <c r="S28" s="85">
        <v>70.51568666519508</v>
      </c>
      <c r="T28" s="91">
        <v>70.54723311484229</v>
      </c>
      <c r="U28" s="86">
        <v>70.58075351004165</v>
      </c>
      <c r="V28" s="86">
        <v>70.61427744012094</v>
      </c>
      <c r="W28" s="85">
        <v>70.64754752763724</v>
      </c>
      <c r="X28" s="86">
        <v>70.69476108289598</v>
      </c>
      <c r="Y28" s="86">
        <v>70.7513604881089</v>
      </c>
      <c r="Z28" s="86">
        <v>70.80194033366534</v>
      </c>
      <c r="AA28" s="92">
        <v>70.85151270149295</v>
      </c>
    </row>
    <row r="29" spans="2:27" ht="18.75" thickBot="1">
      <c r="B29" s="73"/>
      <c r="C29" s="74" t="s">
        <v>170</v>
      </c>
      <c r="D29" s="74"/>
      <c r="E29" s="74"/>
      <c r="F29" s="75"/>
      <c r="G29" s="76" t="s">
        <v>11</v>
      </c>
      <c r="H29" s="108">
        <v>12.5030520782207</v>
      </c>
      <c r="I29" s="93">
        <v>12.309537514098567</v>
      </c>
      <c r="J29" s="93">
        <v>11.885790887257453</v>
      </c>
      <c r="K29" s="94">
        <v>11.440292925457063</v>
      </c>
      <c r="L29" s="93">
        <v>12.6899877709915</v>
      </c>
      <c r="M29" s="93">
        <v>12.539253506058401</v>
      </c>
      <c r="N29" s="93">
        <v>12.45867321089</v>
      </c>
      <c r="O29" s="94">
        <v>12.4218269409932</v>
      </c>
      <c r="P29" s="93">
        <v>12.3809849409849</v>
      </c>
      <c r="Q29" s="93">
        <v>12.3492366144889</v>
      </c>
      <c r="R29" s="93">
        <v>12.2969930241439</v>
      </c>
      <c r="S29" s="94">
        <v>12.1981027180999</v>
      </c>
      <c r="T29" s="95">
        <v>12.073454220362901</v>
      </c>
      <c r="U29" s="93">
        <v>11.9489059368388</v>
      </c>
      <c r="V29" s="93">
        <v>11.830631053070501</v>
      </c>
      <c r="W29" s="94">
        <v>11.717153917762401</v>
      </c>
      <c r="X29" s="93">
        <v>11.605833326548</v>
      </c>
      <c r="Y29" s="93">
        <v>11.4950957572985</v>
      </c>
      <c r="Z29" s="93">
        <v>11.3844216613368</v>
      </c>
      <c r="AA29" s="96">
        <v>11.2737114326876</v>
      </c>
    </row>
    <row r="30" ht="15.75" thickBot="1"/>
    <row r="31" spans="2:27" ht="18.75" customHeight="1">
      <c r="B31" s="233" t="str">
        <f>"Strednodobá predikcia "&amp;Súhrn!$H$4&amp;" - trh práce [zmena oproti predchádzajúcemu obdobiu]"</f>
        <v>Strednodobá predikcia P3Q-2014 - trh práce [zmena oproti predchádzajúcemu obdobiu]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5"/>
    </row>
    <row r="32" spans="2:27" ht="18.75" customHeight="1">
      <c r="B32" s="236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8"/>
    </row>
    <row r="33" spans="2:27" ht="15">
      <c r="B33" s="227" t="s">
        <v>30</v>
      </c>
      <c r="C33" s="228"/>
      <c r="D33" s="228"/>
      <c r="E33" s="228"/>
      <c r="F33" s="229"/>
      <c r="G33" s="232" t="s">
        <v>85</v>
      </c>
      <c r="H33" s="46" t="s">
        <v>37</v>
      </c>
      <c r="I33" s="214">
        <v>2014</v>
      </c>
      <c r="J33" s="214">
        <v>2015</v>
      </c>
      <c r="K33" s="243">
        <v>2016</v>
      </c>
      <c r="L33" s="239">
        <v>2013</v>
      </c>
      <c r="M33" s="240"/>
      <c r="N33" s="240"/>
      <c r="O33" s="240"/>
      <c r="P33" s="239">
        <v>2014</v>
      </c>
      <c r="Q33" s="240"/>
      <c r="R33" s="240"/>
      <c r="S33" s="240"/>
      <c r="T33" s="239">
        <v>2015</v>
      </c>
      <c r="U33" s="240"/>
      <c r="V33" s="240"/>
      <c r="W33" s="241"/>
      <c r="X33" s="240">
        <v>2016</v>
      </c>
      <c r="Y33" s="240"/>
      <c r="Z33" s="240"/>
      <c r="AA33" s="242"/>
    </row>
    <row r="34" spans="2:27" ht="15">
      <c r="B34" s="221"/>
      <c r="C34" s="222"/>
      <c r="D34" s="222"/>
      <c r="E34" s="222"/>
      <c r="F34" s="223"/>
      <c r="G34" s="225"/>
      <c r="H34" s="49">
        <v>2013</v>
      </c>
      <c r="I34" s="215"/>
      <c r="J34" s="215"/>
      <c r="K34" s="244"/>
      <c r="L34" s="56" t="s">
        <v>3</v>
      </c>
      <c r="M34" s="56" t="s">
        <v>4</v>
      </c>
      <c r="N34" s="56" t="s">
        <v>5</v>
      </c>
      <c r="O34" s="57" t="s">
        <v>6</v>
      </c>
      <c r="P34" s="56" t="s">
        <v>3</v>
      </c>
      <c r="Q34" s="56" t="s">
        <v>4</v>
      </c>
      <c r="R34" s="56" t="s">
        <v>5</v>
      </c>
      <c r="S34" s="57" t="s">
        <v>6</v>
      </c>
      <c r="T34" s="58" t="s">
        <v>3</v>
      </c>
      <c r="U34" s="56" t="s">
        <v>4</v>
      </c>
      <c r="V34" s="56" t="s">
        <v>5</v>
      </c>
      <c r="W34" s="57" t="s">
        <v>6</v>
      </c>
      <c r="X34" s="56" t="s">
        <v>3</v>
      </c>
      <c r="Y34" s="56" t="s">
        <v>4</v>
      </c>
      <c r="Z34" s="56" t="s">
        <v>5</v>
      </c>
      <c r="AA34" s="59" t="s">
        <v>6</v>
      </c>
    </row>
    <row r="35" spans="2:27" ht="3.75" customHeight="1">
      <c r="B35" s="60"/>
      <c r="C35" s="61"/>
      <c r="D35" s="61"/>
      <c r="E35" s="61"/>
      <c r="F35" s="62"/>
      <c r="G35" s="45"/>
      <c r="H35" s="123"/>
      <c r="I35" s="109"/>
      <c r="J35" s="110"/>
      <c r="K35" s="111"/>
      <c r="L35" s="65"/>
      <c r="M35" s="65"/>
      <c r="N35" s="65"/>
      <c r="O35" s="64"/>
      <c r="P35" s="65"/>
      <c r="Q35" s="65"/>
      <c r="R35" s="65"/>
      <c r="S35" s="64"/>
      <c r="T35" s="112"/>
      <c r="U35" s="65"/>
      <c r="V35" s="65"/>
      <c r="W35" s="64"/>
      <c r="X35" s="65"/>
      <c r="Y35" s="65"/>
      <c r="Z35" s="65"/>
      <c r="AA35" s="82"/>
    </row>
    <row r="36" spans="2:27" ht="15">
      <c r="B36" s="60" t="s">
        <v>26</v>
      </c>
      <c r="C36" s="61"/>
      <c r="D36" s="61"/>
      <c r="E36" s="61"/>
      <c r="F36" s="114"/>
      <c r="G36" s="63"/>
      <c r="H36" s="123"/>
      <c r="I36" s="109"/>
      <c r="J36" s="109"/>
      <c r="K36" s="111"/>
      <c r="L36" s="65"/>
      <c r="M36" s="65"/>
      <c r="N36" s="65"/>
      <c r="O36" s="64"/>
      <c r="P36" s="65"/>
      <c r="Q36" s="65"/>
      <c r="R36" s="65"/>
      <c r="S36" s="64"/>
      <c r="T36" s="112"/>
      <c r="U36" s="65"/>
      <c r="V36" s="65"/>
      <c r="W36" s="64"/>
      <c r="X36" s="65"/>
      <c r="Y36" s="65"/>
      <c r="Z36" s="65"/>
      <c r="AA36" s="82"/>
    </row>
    <row r="37" spans="2:27" ht="15">
      <c r="B37" s="60"/>
      <c r="C37" s="113" t="s">
        <v>10</v>
      </c>
      <c r="D37" s="61"/>
      <c r="E37" s="61"/>
      <c r="F37" s="114"/>
      <c r="G37" s="72" t="s">
        <v>52</v>
      </c>
      <c r="H37" s="130">
        <v>-0.7776657580623265</v>
      </c>
      <c r="I37" s="131">
        <v>1.1473096668896545</v>
      </c>
      <c r="J37" s="131">
        <v>0.6291248134758547</v>
      </c>
      <c r="K37" s="132">
        <v>0.552362604880102</v>
      </c>
      <c r="L37" s="86">
        <v>-0.24254359235577283</v>
      </c>
      <c r="M37" s="86">
        <v>-0.28617057991371553</v>
      </c>
      <c r="N37" s="86">
        <v>0.1609385644462833</v>
      </c>
      <c r="O37" s="85">
        <v>0.31976226668308527</v>
      </c>
      <c r="P37" s="86">
        <v>0.37052457233606617</v>
      </c>
      <c r="Q37" s="86">
        <v>0.5004900631868452</v>
      </c>
      <c r="R37" s="86">
        <v>0.269999999999996</v>
      </c>
      <c r="S37" s="85">
        <v>0.05247584472446931</v>
      </c>
      <c r="T37" s="91">
        <v>0.08606525846006718</v>
      </c>
      <c r="U37" s="86">
        <v>0.17180399327266116</v>
      </c>
      <c r="V37" s="86">
        <v>0.15245916436794005</v>
      </c>
      <c r="W37" s="85">
        <v>0.15055518982566696</v>
      </c>
      <c r="X37" s="86">
        <v>0.14510199890176523</v>
      </c>
      <c r="Y37" s="86">
        <v>0.12582719526545816</v>
      </c>
      <c r="Z37" s="86">
        <v>0.10504401751690295</v>
      </c>
      <c r="AA37" s="92">
        <v>0.10885710267220361</v>
      </c>
    </row>
    <row r="38" spans="2:27" ht="3.75" customHeight="1">
      <c r="B38" s="71"/>
      <c r="C38" s="67"/>
      <c r="D38" s="83"/>
      <c r="E38" s="67"/>
      <c r="F38" s="68"/>
      <c r="G38" s="72"/>
      <c r="H38" s="79"/>
      <c r="I38" s="67"/>
      <c r="J38" s="67"/>
      <c r="K38" s="68"/>
      <c r="L38" s="67"/>
      <c r="M38" s="67"/>
      <c r="N38" s="67"/>
      <c r="O38" s="68"/>
      <c r="P38" s="67"/>
      <c r="Q38" s="67"/>
      <c r="R38" s="67"/>
      <c r="S38" s="68"/>
      <c r="T38" s="69"/>
      <c r="U38" s="67"/>
      <c r="V38" s="67"/>
      <c r="W38" s="68"/>
      <c r="X38" s="67"/>
      <c r="Y38" s="67"/>
      <c r="Z38" s="67"/>
      <c r="AA38" s="70"/>
    </row>
    <row r="39" spans="2:27" ht="15">
      <c r="B39" s="71"/>
      <c r="C39" s="67"/>
      <c r="D39" s="83" t="s">
        <v>56</v>
      </c>
      <c r="E39" s="67"/>
      <c r="F39" s="68"/>
      <c r="G39" s="72" t="s">
        <v>52</v>
      </c>
      <c r="H39" s="107">
        <v>-0.5127487821981873</v>
      </c>
      <c r="I39" s="86">
        <v>1.929214591314235</v>
      </c>
      <c r="J39" s="86">
        <v>1.106159387857545</v>
      </c>
      <c r="K39" s="85">
        <v>0.5523626048802015</v>
      </c>
      <c r="L39" s="124"/>
      <c r="M39" s="124"/>
      <c r="N39" s="124"/>
      <c r="O39" s="125"/>
      <c r="P39" s="124"/>
      <c r="Q39" s="124"/>
      <c r="R39" s="124"/>
      <c r="S39" s="125"/>
      <c r="T39" s="126"/>
      <c r="U39" s="124"/>
      <c r="V39" s="124"/>
      <c r="W39" s="125"/>
      <c r="X39" s="124"/>
      <c r="Y39" s="124"/>
      <c r="Z39" s="124"/>
      <c r="AA39" s="127"/>
    </row>
    <row r="40" spans="2:27" ht="15">
      <c r="B40" s="71"/>
      <c r="C40" s="67"/>
      <c r="D40" s="83" t="s">
        <v>57</v>
      </c>
      <c r="E40" s="67"/>
      <c r="F40" s="68"/>
      <c r="G40" s="72" t="s">
        <v>52</v>
      </c>
      <c r="H40" s="107">
        <v>-2.208018930426192</v>
      </c>
      <c r="I40" s="86">
        <v>-3.147576233026456</v>
      </c>
      <c r="J40" s="86">
        <v>-2.1285034615166722</v>
      </c>
      <c r="K40" s="85">
        <v>0.5523626048886854</v>
      </c>
      <c r="L40" s="124"/>
      <c r="M40" s="124"/>
      <c r="N40" s="124"/>
      <c r="O40" s="125"/>
      <c r="P40" s="124"/>
      <c r="Q40" s="124"/>
      <c r="R40" s="124"/>
      <c r="S40" s="125"/>
      <c r="T40" s="126"/>
      <c r="U40" s="124"/>
      <c r="V40" s="124"/>
      <c r="W40" s="125"/>
      <c r="X40" s="124"/>
      <c r="Y40" s="124"/>
      <c r="Z40" s="124"/>
      <c r="AA40" s="127"/>
    </row>
    <row r="41" spans="2:27" ht="3.75" customHeight="1">
      <c r="B41" s="71"/>
      <c r="C41" s="67"/>
      <c r="D41" s="67"/>
      <c r="E41" s="67"/>
      <c r="F41" s="68"/>
      <c r="G41" s="72"/>
      <c r="H41" s="79"/>
      <c r="I41" s="67"/>
      <c r="J41" s="67"/>
      <c r="K41" s="68"/>
      <c r="L41" s="67"/>
      <c r="M41" s="67"/>
      <c r="N41" s="67"/>
      <c r="O41" s="68"/>
      <c r="P41" s="67"/>
      <c r="Q41" s="67"/>
      <c r="R41" s="67"/>
      <c r="S41" s="68"/>
      <c r="T41" s="69"/>
      <c r="U41" s="67"/>
      <c r="V41" s="67"/>
      <c r="W41" s="68"/>
      <c r="X41" s="67"/>
      <c r="Y41" s="67"/>
      <c r="Z41" s="67"/>
      <c r="AA41" s="70"/>
    </row>
    <row r="42" spans="2:27" ht="15">
      <c r="B42" s="71"/>
      <c r="C42" s="67" t="s">
        <v>58</v>
      </c>
      <c r="D42" s="67"/>
      <c r="E42" s="67"/>
      <c r="F42" s="68"/>
      <c r="G42" s="72" t="s">
        <v>52</v>
      </c>
      <c r="H42" s="107">
        <v>2.253918677994207</v>
      </c>
      <c r="I42" s="86">
        <v>-5.494312586711715</v>
      </c>
      <c r="J42" s="86">
        <v>-4.877453321630682</v>
      </c>
      <c r="K42" s="85">
        <v>-6.223724363146204</v>
      </c>
      <c r="L42" s="86">
        <v>0.2580594627584958</v>
      </c>
      <c r="M42" s="86">
        <v>0.352563892492455</v>
      </c>
      <c r="N42" s="86">
        <v>0.09190003211874398</v>
      </c>
      <c r="O42" s="85">
        <v>-1.8102693699738666</v>
      </c>
      <c r="P42" s="86">
        <v>-1.9273223083300906</v>
      </c>
      <c r="Q42" s="86">
        <v>-2.4173220452073423</v>
      </c>
      <c r="R42" s="86">
        <v>-0.9354470713044662</v>
      </c>
      <c r="S42" s="85">
        <v>-0.6885696672834882</v>
      </c>
      <c r="T42" s="91">
        <v>-1.0058371767083258</v>
      </c>
      <c r="U42" s="86">
        <v>-1.5598384876032299</v>
      </c>
      <c r="V42" s="86">
        <v>-1.5736290277277902</v>
      </c>
      <c r="W42" s="85">
        <v>-1.6727152276282453</v>
      </c>
      <c r="X42" s="86">
        <v>-1.6506088951444013</v>
      </c>
      <c r="Y42" s="86">
        <v>-1.5424586599725814</v>
      </c>
      <c r="Z42" s="86">
        <v>-1.4919893849414905</v>
      </c>
      <c r="AA42" s="92">
        <v>-1.5527886525390073</v>
      </c>
    </row>
    <row r="43" spans="2:27" ht="15">
      <c r="B43" s="71"/>
      <c r="C43" s="67" t="s">
        <v>8</v>
      </c>
      <c r="D43" s="67"/>
      <c r="E43" s="67"/>
      <c r="F43" s="68"/>
      <c r="G43" s="72" t="s">
        <v>108</v>
      </c>
      <c r="H43" s="107">
        <v>0.26815965320889645</v>
      </c>
      <c r="I43" s="86">
        <v>-0.7701924745839167</v>
      </c>
      <c r="J43" s="86">
        <v>-0.6282503414069551</v>
      </c>
      <c r="K43" s="85">
        <v>-0.7543728276340589</v>
      </c>
      <c r="L43" s="86">
        <v>-0.05294333294426079</v>
      </c>
      <c r="M43" s="86">
        <v>0.09672664775200734</v>
      </c>
      <c r="N43" s="86">
        <v>0.013301701721998849</v>
      </c>
      <c r="O43" s="85">
        <v>-0.2716994629644254</v>
      </c>
      <c r="P43" s="86">
        <v>-0.2575293270797474</v>
      </c>
      <c r="Q43" s="86">
        <v>-0.34538953447641185</v>
      </c>
      <c r="R43" s="86">
        <v>-0.11871982155708116</v>
      </c>
      <c r="S43" s="85">
        <v>-0.08527600577599992</v>
      </c>
      <c r="T43" s="91">
        <v>-0.12493188220495666</v>
      </c>
      <c r="U43" s="86">
        <v>-0.19591386360741647</v>
      </c>
      <c r="V43" s="86">
        <v>-0.19285527563965843</v>
      </c>
      <c r="W43" s="85">
        <v>-0.20116449978786477</v>
      </c>
      <c r="X43" s="86">
        <v>-0.1954624917232195</v>
      </c>
      <c r="Y43" s="86">
        <v>-0.17917834318268433</v>
      </c>
      <c r="Z43" s="86">
        <v>-0.16941196550988025</v>
      </c>
      <c r="AA43" s="92">
        <v>-0.17416446882521086</v>
      </c>
    </row>
    <row r="44" spans="2:27" ht="3.75" customHeight="1">
      <c r="B44" s="71"/>
      <c r="C44" s="67"/>
      <c r="D44" s="67"/>
      <c r="E44" s="67"/>
      <c r="F44" s="68"/>
      <c r="G44" s="72"/>
      <c r="H44" s="79"/>
      <c r="I44" s="67"/>
      <c r="J44" s="67"/>
      <c r="K44" s="68"/>
      <c r="L44" s="67"/>
      <c r="M44" s="67"/>
      <c r="N44" s="67"/>
      <c r="O44" s="68"/>
      <c r="P44" s="67"/>
      <c r="Q44" s="67"/>
      <c r="R44" s="67"/>
      <c r="S44" s="68"/>
      <c r="T44" s="69"/>
      <c r="U44" s="67"/>
      <c r="V44" s="67"/>
      <c r="W44" s="68"/>
      <c r="X44" s="67"/>
      <c r="Y44" s="67"/>
      <c r="Z44" s="67"/>
      <c r="AA44" s="70"/>
    </row>
    <row r="45" spans="2:27" ht="15">
      <c r="B45" s="60" t="s">
        <v>25</v>
      </c>
      <c r="C45" s="67"/>
      <c r="D45" s="67"/>
      <c r="E45" s="67"/>
      <c r="F45" s="68"/>
      <c r="G45" s="72"/>
      <c r="H45" s="79"/>
      <c r="I45" s="67"/>
      <c r="J45" s="67"/>
      <c r="K45" s="68"/>
      <c r="L45" s="67"/>
      <c r="M45" s="67"/>
      <c r="N45" s="67"/>
      <c r="O45" s="68"/>
      <c r="P45" s="67"/>
      <c r="Q45" s="67"/>
      <c r="R45" s="67"/>
      <c r="S45" s="68"/>
      <c r="T45" s="69"/>
      <c r="U45" s="67"/>
      <c r="V45" s="67"/>
      <c r="W45" s="68"/>
      <c r="X45" s="67"/>
      <c r="Y45" s="67"/>
      <c r="Z45" s="67"/>
      <c r="AA45" s="70"/>
    </row>
    <row r="46" spans="2:27" ht="15">
      <c r="B46" s="71"/>
      <c r="C46" s="67" t="s">
        <v>104</v>
      </c>
      <c r="D46" s="67"/>
      <c r="E46" s="67"/>
      <c r="F46" s="68"/>
      <c r="G46" s="72" t="s">
        <v>52</v>
      </c>
      <c r="H46" s="107">
        <v>0.7978496686574204</v>
      </c>
      <c r="I46" s="86">
        <v>3.958163897267866</v>
      </c>
      <c r="J46" s="86">
        <v>3.2219314173021587</v>
      </c>
      <c r="K46" s="85">
        <v>4.062698008001163</v>
      </c>
      <c r="L46" s="86">
        <v>-0.802720215555567</v>
      </c>
      <c r="M46" s="86">
        <v>0.24288413731503056</v>
      </c>
      <c r="N46" s="86">
        <v>0.12147280649928405</v>
      </c>
      <c r="O46" s="85">
        <v>0.588229883415309</v>
      </c>
      <c r="P46" s="86">
        <v>2.5730795680797343</v>
      </c>
      <c r="Q46" s="86">
        <v>0.5708248784571595</v>
      </c>
      <c r="R46" s="86">
        <v>0.4000000000000199</v>
      </c>
      <c r="S46" s="85">
        <v>0.5999999999999943</v>
      </c>
      <c r="T46" s="91">
        <v>1.1100000000000136</v>
      </c>
      <c r="U46" s="86">
        <v>0.7913652606287798</v>
      </c>
      <c r="V46" s="86">
        <v>0.9042427427064013</v>
      </c>
      <c r="W46" s="85">
        <v>0.9409609708260263</v>
      </c>
      <c r="X46" s="86">
        <v>1.0421205170889465</v>
      </c>
      <c r="Y46" s="86">
        <v>1.0064276563455081</v>
      </c>
      <c r="Z46" s="86">
        <v>1.118894501135955</v>
      </c>
      <c r="AA46" s="92">
        <v>1.151578485588061</v>
      </c>
    </row>
    <row r="47" spans="2:27" ht="18">
      <c r="B47" s="71"/>
      <c r="C47" s="67" t="s">
        <v>166</v>
      </c>
      <c r="D47" s="67"/>
      <c r="E47" s="67"/>
      <c r="F47" s="68"/>
      <c r="G47" s="72" t="s">
        <v>52</v>
      </c>
      <c r="H47" s="107">
        <v>2.360248447204995</v>
      </c>
      <c r="I47" s="86">
        <v>4.344628106796151</v>
      </c>
      <c r="J47" s="86">
        <v>2.6845943563149888</v>
      </c>
      <c r="K47" s="85">
        <v>4.0629047014179065</v>
      </c>
      <c r="L47" s="86">
        <v>0.7914899600669543</v>
      </c>
      <c r="M47" s="86">
        <v>0.5240812174299236</v>
      </c>
      <c r="N47" s="86">
        <v>0.014264347234643537</v>
      </c>
      <c r="O47" s="85">
        <v>0.1767898140036266</v>
      </c>
      <c r="P47" s="86">
        <v>3.1807081241302058</v>
      </c>
      <c r="Q47" s="86">
        <v>1.315074350427352</v>
      </c>
      <c r="R47" s="86">
        <v>-0.23691345871415592</v>
      </c>
      <c r="S47" s="85">
        <v>-0.04296740050591552</v>
      </c>
      <c r="T47" s="91">
        <v>1.2015787195855978</v>
      </c>
      <c r="U47" s="86">
        <v>0.791365260628794</v>
      </c>
      <c r="V47" s="86">
        <v>0.9042427427063302</v>
      </c>
      <c r="W47" s="85">
        <v>0.9409609708261399</v>
      </c>
      <c r="X47" s="86">
        <v>1.042120517088847</v>
      </c>
      <c r="Y47" s="86">
        <v>1.0064276563454655</v>
      </c>
      <c r="Z47" s="86">
        <v>1.118894501136026</v>
      </c>
      <c r="AA47" s="92">
        <v>1.1515784855880469</v>
      </c>
    </row>
    <row r="48" spans="2:27" ht="15">
      <c r="B48" s="71"/>
      <c r="C48" s="67"/>
      <c r="D48" s="83" t="s">
        <v>60</v>
      </c>
      <c r="E48" s="67"/>
      <c r="F48" s="68"/>
      <c r="G48" s="72" t="s">
        <v>52</v>
      </c>
      <c r="H48" s="107">
        <v>2.0062309362538713</v>
      </c>
      <c r="I48" s="86">
        <v>4.096078267357157</v>
      </c>
      <c r="J48" s="86">
        <v>2.4448261659827892</v>
      </c>
      <c r="K48" s="85">
        <v>4.243924767742129</v>
      </c>
      <c r="L48" s="124"/>
      <c r="M48" s="124"/>
      <c r="N48" s="124"/>
      <c r="O48" s="125"/>
      <c r="P48" s="124"/>
      <c r="Q48" s="124"/>
      <c r="R48" s="124"/>
      <c r="S48" s="125"/>
      <c r="T48" s="126"/>
      <c r="U48" s="124"/>
      <c r="V48" s="124"/>
      <c r="W48" s="125"/>
      <c r="X48" s="124"/>
      <c r="Y48" s="124"/>
      <c r="Z48" s="124"/>
      <c r="AA48" s="127"/>
    </row>
    <row r="49" spans="2:27" ht="18">
      <c r="B49" s="71"/>
      <c r="C49" s="67"/>
      <c r="D49" s="83" t="s">
        <v>171</v>
      </c>
      <c r="E49" s="67"/>
      <c r="F49" s="68"/>
      <c r="G49" s="72" t="s">
        <v>52</v>
      </c>
      <c r="H49" s="107">
        <v>3.553697868323269</v>
      </c>
      <c r="I49" s="86">
        <v>5.091402704434444</v>
      </c>
      <c r="J49" s="86">
        <v>3.207203795469866</v>
      </c>
      <c r="K49" s="85">
        <v>3.431714897478841</v>
      </c>
      <c r="L49" s="124"/>
      <c r="M49" s="124"/>
      <c r="N49" s="124"/>
      <c r="O49" s="125"/>
      <c r="P49" s="124"/>
      <c r="Q49" s="124"/>
      <c r="R49" s="124"/>
      <c r="S49" s="125"/>
      <c r="T49" s="126"/>
      <c r="U49" s="124"/>
      <c r="V49" s="124"/>
      <c r="W49" s="125"/>
      <c r="X49" s="124"/>
      <c r="Y49" s="124"/>
      <c r="Z49" s="124"/>
      <c r="AA49" s="127"/>
    </row>
    <row r="50" spans="2:27" ht="15">
      <c r="B50" s="71"/>
      <c r="C50" s="67" t="s">
        <v>59</v>
      </c>
      <c r="D50" s="67"/>
      <c r="E50" s="67"/>
      <c r="F50" s="68"/>
      <c r="G50" s="72" t="s">
        <v>52</v>
      </c>
      <c r="H50" s="107">
        <v>0.9642725308470546</v>
      </c>
      <c r="I50" s="86">
        <v>4.328572328197723</v>
      </c>
      <c r="J50" s="86">
        <v>1.4444753696806885</v>
      </c>
      <c r="K50" s="85">
        <v>2.121826981832527</v>
      </c>
      <c r="L50" s="124"/>
      <c r="M50" s="124"/>
      <c r="N50" s="124"/>
      <c r="O50" s="125"/>
      <c r="P50" s="124"/>
      <c r="Q50" s="124"/>
      <c r="R50" s="124"/>
      <c r="S50" s="125"/>
      <c r="T50" s="126"/>
      <c r="U50" s="124"/>
      <c r="V50" s="124"/>
      <c r="W50" s="125"/>
      <c r="X50" s="124"/>
      <c r="Y50" s="124"/>
      <c r="Z50" s="124"/>
      <c r="AA50" s="127"/>
    </row>
    <row r="51" spans="2:27" ht="18">
      <c r="B51" s="71"/>
      <c r="C51" s="67" t="s">
        <v>168</v>
      </c>
      <c r="D51" s="67"/>
      <c r="E51" s="67"/>
      <c r="F51" s="68"/>
      <c r="G51" s="72" t="s">
        <v>52</v>
      </c>
      <c r="H51" s="107">
        <v>1.7319607375789303</v>
      </c>
      <c r="I51" s="86">
        <v>1.1868121879554252</v>
      </c>
      <c r="J51" s="86">
        <v>2.3058752422970343</v>
      </c>
      <c r="K51" s="85">
        <v>2.9515395337393926</v>
      </c>
      <c r="L51" s="86">
        <v>0.38875725986726195</v>
      </c>
      <c r="M51" s="86">
        <v>0.658690888685598</v>
      </c>
      <c r="N51" s="86">
        <v>0.3349687954018208</v>
      </c>
      <c r="O51" s="85">
        <v>0.2946742273879863</v>
      </c>
      <c r="P51" s="86">
        <v>0.316305704437724</v>
      </c>
      <c r="Q51" s="86">
        <v>0.09205919695769182</v>
      </c>
      <c r="R51" s="86">
        <v>0.28671766130601384</v>
      </c>
      <c r="S51" s="85">
        <v>0.4006010071034183</v>
      </c>
      <c r="T51" s="91">
        <v>0.7554085067900331</v>
      </c>
      <c r="U51" s="86">
        <v>0.6918091617510385</v>
      </c>
      <c r="V51" s="86">
        <v>0.7166600073883416</v>
      </c>
      <c r="W51" s="85">
        <v>0.7374224816338</v>
      </c>
      <c r="X51" s="86">
        <v>0.7119607450973433</v>
      </c>
      <c r="Y51" s="86">
        <v>0.7535464233368998</v>
      </c>
      <c r="Z51" s="86">
        <v>0.7489773588457354</v>
      </c>
      <c r="AA51" s="92">
        <v>0.7342273261961907</v>
      </c>
    </row>
    <row r="52" spans="2:27" ht="3.75" customHeight="1">
      <c r="B52" s="71"/>
      <c r="C52" s="67"/>
      <c r="D52" s="67"/>
      <c r="E52" s="67"/>
      <c r="F52" s="68"/>
      <c r="G52" s="72"/>
      <c r="H52" s="79"/>
      <c r="I52" s="67"/>
      <c r="J52" s="67"/>
      <c r="K52" s="68"/>
      <c r="L52" s="67"/>
      <c r="M52" s="67"/>
      <c r="N52" s="67"/>
      <c r="O52" s="68"/>
      <c r="P52" s="67"/>
      <c r="Q52" s="67"/>
      <c r="R52" s="67"/>
      <c r="S52" s="68"/>
      <c r="T52" s="69"/>
      <c r="U52" s="67"/>
      <c r="V52" s="67"/>
      <c r="W52" s="68"/>
      <c r="X52" s="67"/>
      <c r="Y52" s="67"/>
      <c r="Z52" s="67"/>
      <c r="AA52" s="70"/>
    </row>
    <row r="53" spans="2:27" ht="15">
      <c r="B53" s="60" t="s">
        <v>27</v>
      </c>
      <c r="C53" s="67"/>
      <c r="D53" s="67"/>
      <c r="E53" s="67"/>
      <c r="F53" s="68"/>
      <c r="G53" s="72"/>
      <c r="H53" s="79"/>
      <c r="I53" s="67"/>
      <c r="J53" s="67"/>
      <c r="K53" s="68"/>
      <c r="L53" s="67"/>
      <c r="M53" s="67"/>
      <c r="N53" s="67"/>
      <c r="O53" s="68"/>
      <c r="P53" s="67"/>
      <c r="Q53" s="67"/>
      <c r="R53" s="67"/>
      <c r="S53" s="68"/>
      <c r="T53" s="69"/>
      <c r="U53" s="67"/>
      <c r="V53" s="67"/>
      <c r="W53" s="68"/>
      <c r="X53" s="67"/>
      <c r="Y53" s="67"/>
      <c r="Z53" s="67"/>
      <c r="AA53" s="70"/>
    </row>
    <row r="54" spans="2:27" ht="15">
      <c r="B54" s="71"/>
      <c r="C54" s="67" t="s">
        <v>106</v>
      </c>
      <c r="D54" s="67"/>
      <c r="E54" s="67"/>
      <c r="F54" s="68"/>
      <c r="G54" s="72" t="s">
        <v>52</v>
      </c>
      <c r="H54" s="107">
        <v>-0.28471685150005044</v>
      </c>
      <c r="I54" s="86">
        <v>-0.4431344472068446</v>
      </c>
      <c r="J54" s="86">
        <v>-0.47338787706164</v>
      </c>
      <c r="K54" s="85">
        <v>-0.6092957195905626</v>
      </c>
      <c r="L54" s="86">
        <v>-0.07832690195009206</v>
      </c>
      <c r="M54" s="86">
        <v>-0.09746357832480612</v>
      </c>
      <c r="N54" s="86">
        <v>-0.09801744523197442</v>
      </c>
      <c r="O54" s="85">
        <v>-0.10451207722951494</v>
      </c>
      <c r="P54" s="86">
        <v>-0.11551086006397782</v>
      </c>
      <c r="Q54" s="86">
        <v>-0.1162870305992243</v>
      </c>
      <c r="R54" s="86">
        <v>-0.11537008724467057</v>
      </c>
      <c r="S54" s="85">
        <v>-0.12691184798336508</v>
      </c>
      <c r="T54" s="91">
        <v>-0.10724105669189044</v>
      </c>
      <c r="U54" s="86">
        <v>-0.1140373176398981</v>
      </c>
      <c r="V54" s="86">
        <v>-0.12904227606613006</v>
      </c>
      <c r="W54" s="85">
        <v>-0.140045940284395</v>
      </c>
      <c r="X54" s="86">
        <v>-0.1577000000000055</v>
      </c>
      <c r="Y54" s="86">
        <v>-0.1699999999999875</v>
      </c>
      <c r="Z54" s="86">
        <v>-0.17000000000001592</v>
      </c>
      <c r="AA54" s="92">
        <v>-0.1700000000000017</v>
      </c>
    </row>
    <row r="55" spans="2:27" ht="15.75" thickBot="1">
      <c r="B55" s="73"/>
      <c r="C55" s="74" t="s">
        <v>28</v>
      </c>
      <c r="D55" s="74"/>
      <c r="E55" s="74"/>
      <c r="F55" s="75"/>
      <c r="G55" s="76" t="s">
        <v>52</v>
      </c>
      <c r="H55" s="108">
        <v>0.3250296075580934</v>
      </c>
      <c r="I55" s="93">
        <v>-0.08115632228374636</v>
      </c>
      <c r="J55" s="93">
        <v>-0.21659989441099015</v>
      </c>
      <c r="K55" s="94">
        <v>-0.3595660307248636</v>
      </c>
      <c r="L55" s="93">
        <v>0.6317397967617637</v>
      </c>
      <c r="M55" s="93">
        <v>-0.3261659906629717</v>
      </c>
      <c r="N55" s="93">
        <v>-0.0011089197558931119</v>
      </c>
      <c r="O55" s="94">
        <v>0.08947784025426131</v>
      </c>
      <c r="P55" s="93">
        <v>-0.09520192621812384</v>
      </c>
      <c r="Q55" s="93">
        <v>0.09040877251607071</v>
      </c>
      <c r="R55" s="93">
        <v>-0.05258304610620712</v>
      </c>
      <c r="S55" s="94">
        <v>-0.048735474963834235</v>
      </c>
      <c r="T55" s="95">
        <v>-0.06255225000001019</v>
      </c>
      <c r="U55" s="93">
        <v>-0.06657667607892392</v>
      </c>
      <c r="V55" s="93">
        <v>-0.08160629901593097</v>
      </c>
      <c r="W55" s="94">
        <v>-0.09299668153134633</v>
      </c>
      <c r="X55" s="93">
        <v>-0.09097567462460177</v>
      </c>
      <c r="Y55" s="93">
        <v>-0.09007443641004897</v>
      </c>
      <c r="Z55" s="93">
        <v>-0.09863195920101475</v>
      </c>
      <c r="AA55" s="96">
        <v>-0.10010347658685248</v>
      </c>
    </row>
    <row r="56" ht="15.75" thickBot="1"/>
    <row r="57" spans="2:27" ht="18.75">
      <c r="B57" s="247" t="str">
        <f>"Strednodobá predikcia "&amp;Súhrn!$H$4&amp;" - trh práce [zmena oproti rovnakému obdobiu predchádzajúceho roka]"</f>
        <v>Strednodobá predikcia P3Q-2014 - trh práce [zmena oproti rovnakému obdobiu predchádzajúceho roka]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52"/>
      <c r="Y57" s="52"/>
      <c r="Z57" s="52"/>
      <c r="AA57" s="53"/>
    </row>
    <row r="58" spans="2:27" ht="18.75"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54"/>
      <c r="Y58" s="54"/>
      <c r="Z58" s="54"/>
      <c r="AA58" s="55"/>
    </row>
    <row r="59" spans="2:27" ht="15">
      <c r="B59" s="227" t="s">
        <v>30</v>
      </c>
      <c r="C59" s="228"/>
      <c r="D59" s="228"/>
      <c r="E59" s="228"/>
      <c r="F59" s="229"/>
      <c r="G59" s="232" t="s">
        <v>85</v>
      </c>
      <c r="H59" s="46" t="s">
        <v>37</v>
      </c>
      <c r="I59" s="214">
        <v>2014</v>
      </c>
      <c r="J59" s="214">
        <v>2015</v>
      </c>
      <c r="K59" s="243">
        <v>2016</v>
      </c>
      <c r="L59" s="239">
        <v>2013</v>
      </c>
      <c r="M59" s="240"/>
      <c r="N59" s="240"/>
      <c r="O59" s="240"/>
      <c r="P59" s="239">
        <v>2014</v>
      </c>
      <c r="Q59" s="240"/>
      <c r="R59" s="240"/>
      <c r="S59" s="240"/>
      <c r="T59" s="239">
        <v>2015</v>
      </c>
      <c r="U59" s="240"/>
      <c r="V59" s="240"/>
      <c r="W59" s="241"/>
      <c r="X59" s="240">
        <v>2016</v>
      </c>
      <c r="Y59" s="240"/>
      <c r="Z59" s="240"/>
      <c r="AA59" s="242"/>
    </row>
    <row r="60" spans="2:27" ht="15">
      <c r="B60" s="221"/>
      <c r="C60" s="222"/>
      <c r="D60" s="222"/>
      <c r="E60" s="222"/>
      <c r="F60" s="223"/>
      <c r="G60" s="225"/>
      <c r="H60" s="49">
        <v>2013</v>
      </c>
      <c r="I60" s="215"/>
      <c r="J60" s="215"/>
      <c r="K60" s="244"/>
      <c r="L60" s="56" t="s">
        <v>3</v>
      </c>
      <c r="M60" s="56" t="s">
        <v>4</v>
      </c>
      <c r="N60" s="56" t="s">
        <v>5</v>
      </c>
      <c r="O60" s="57" t="s">
        <v>6</v>
      </c>
      <c r="P60" s="56" t="s">
        <v>3</v>
      </c>
      <c r="Q60" s="56" t="s">
        <v>4</v>
      </c>
      <c r="R60" s="56" t="s">
        <v>5</v>
      </c>
      <c r="S60" s="57" t="s">
        <v>6</v>
      </c>
      <c r="T60" s="58" t="s">
        <v>3</v>
      </c>
      <c r="U60" s="56" t="s">
        <v>4</v>
      </c>
      <c r="V60" s="56" t="s">
        <v>5</v>
      </c>
      <c r="W60" s="57" t="s">
        <v>6</v>
      </c>
      <c r="X60" s="56" t="s">
        <v>3</v>
      </c>
      <c r="Y60" s="56" t="s">
        <v>4</v>
      </c>
      <c r="Z60" s="56" t="s">
        <v>5</v>
      </c>
      <c r="AA60" s="59" t="s">
        <v>6</v>
      </c>
    </row>
    <row r="61" spans="2:27" ht="3.75" customHeight="1">
      <c r="B61" s="71"/>
      <c r="C61" s="67"/>
      <c r="D61" s="67"/>
      <c r="E61" s="67"/>
      <c r="F61" s="68"/>
      <c r="G61" s="72"/>
      <c r="H61" s="79"/>
      <c r="I61" s="67"/>
      <c r="J61" s="67"/>
      <c r="K61" s="68"/>
      <c r="L61" s="67"/>
      <c r="M61" s="67"/>
      <c r="N61" s="67"/>
      <c r="O61" s="68"/>
      <c r="P61" s="67"/>
      <c r="Q61" s="67"/>
      <c r="R61" s="67"/>
      <c r="S61" s="68"/>
      <c r="T61" s="69"/>
      <c r="U61" s="67"/>
      <c r="V61" s="67"/>
      <c r="W61" s="68"/>
      <c r="X61" s="67"/>
      <c r="Y61" s="67"/>
      <c r="Z61" s="67"/>
      <c r="AA61" s="70"/>
    </row>
    <row r="62" spans="2:27" ht="15">
      <c r="B62" s="60" t="s">
        <v>25</v>
      </c>
      <c r="C62" s="67"/>
      <c r="D62" s="67"/>
      <c r="E62" s="67"/>
      <c r="F62" s="68"/>
      <c r="G62" s="72"/>
      <c r="H62" s="79"/>
      <c r="I62" s="67"/>
      <c r="J62" s="67"/>
      <c r="K62" s="68"/>
      <c r="L62" s="67"/>
      <c r="M62" s="67"/>
      <c r="N62" s="67"/>
      <c r="O62" s="68"/>
      <c r="P62" s="67"/>
      <c r="Q62" s="67"/>
      <c r="R62" s="67"/>
      <c r="S62" s="68"/>
      <c r="T62" s="69"/>
      <c r="U62" s="67"/>
      <c r="V62" s="67"/>
      <c r="W62" s="68"/>
      <c r="X62" s="67"/>
      <c r="Y62" s="67"/>
      <c r="Z62" s="67"/>
      <c r="AA62" s="70"/>
    </row>
    <row r="63" spans="2:27" ht="15">
      <c r="B63" s="71"/>
      <c r="C63" s="67" t="s">
        <v>104</v>
      </c>
      <c r="D63" s="67"/>
      <c r="E63" s="67"/>
      <c r="F63" s="68"/>
      <c r="G63" s="72" t="s">
        <v>52</v>
      </c>
      <c r="H63" s="107">
        <v>0.7978496686574204</v>
      </c>
      <c r="I63" s="86">
        <v>3.958163897267866</v>
      </c>
      <c r="J63" s="86">
        <v>3.2219314173021587</v>
      </c>
      <c r="K63" s="85">
        <v>4.062698008001163</v>
      </c>
      <c r="L63" s="86">
        <v>1.7244086732423085</v>
      </c>
      <c r="M63" s="86">
        <v>0.815121548754334</v>
      </c>
      <c r="N63" s="86">
        <v>0.5177926840610922</v>
      </c>
      <c r="O63" s="85">
        <v>0.1446404481329182</v>
      </c>
      <c r="P63" s="86">
        <v>3.5526800263518226</v>
      </c>
      <c r="Q63" s="86">
        <v>3.891448637484146</v>
      </c>
      <c r="R63" s="86">
        <v>4.180463499197657</v>
      </c>
      <c r="S63" s="85">
        <v>4.19265395331594</v>
      </c>
      <c r="T63" s="91">
        <v>2.706473136818957</v>
      </c>
      <c r="U63" s="86">
        <v>2.9316967527579436</v>
      </c>
      <c r="V63" s="86">
        <v>3.4486545324594573</v>
      </c>
      <c r="W63" s="85">
        <v>3.7992703742093</v>
      </c>
      <c r="X63" s="86">
        <v>3.7295854686653485</v>
      </c>
      <c r="Y63" s="86">
        <v>3.950917257354874</v>
      </c>
      <c r="Z63" s="86">
        <v>4.172050151008861</v>
      </c>
      <c r="AA63" s="92">
        <v>4.389409467776332</v>
      </c>
    </row>
    <row r="64" spans="2:27" ht="18">
      <c r="B64" s="71"/>
      <c r="C64" s="67" t="s">
        <v>166</v>
      </c>
      <c r="D64" s="67"/>
      <c r="E64" s="67"/>
      <c r="F64" s="68"/>
      <c r="G64" s="72" t="s">
        <v>52</v>
      </c>
      <c r="H64" s="107">
        <v>2.360248447204995</v>
      </c>
      <c r="I64" s="86">
        <v>4.344628106796151</v>
      </c>
      <c r="J64" s="86">
        <v>2.6845943563149888</v>
      </c>
      <c r="K64" s="85">
        <v>4.0629047014179065</v>
      </c>
      <c r="L64" s="86">
        <v>2.3773485346329153</v>
      </c>
      <c r="M64" s="86">
        <v>3.162146139563802</v>
      </c>
      <c r="N64" s="86">
        <v>2.403213731729309</v>
      </c>
      <c r="O64" s="85">
        <v>1.5133203181734842</v>
      </c>
      <c r="P64" s="86">
        <v>3.919649155009239</v>
      </c>
      <c r="Q64" s="86">
        <v>4.737360969627275</v>
      </c>
      <c r="R64" s="86">
        <v>4.474321485200505</v>
      </c>
      <c r="S64" s="85">
        <v>4.24513680160274</v>
      </c>
      <c r="T64" s="91">
        <v>2.2455903817756706</v>
      </c>
      <c r="U64" s="86">
        <v>1.717071349261829</v>
      </c>
      <c r="V64" s="86">
        <v>2.880578521952444</v>
      </c>
      <c r="W64" s="85">
        <v>3.8932848562070745</v>
      </c>
      <c r="X64" s="86">
        <v>3.7295854686653485</v>
      </c>
      <c r="Y64" s="86">
        <v>3.9509172573548312</v>
      </c>
      <c r="Z64" s="86">
        <v>4.172050151008946</v>
      </c>
      <c r="AA64" s="92">
        <v>4.389409467776289</v>
      </c>
    </row>
    <row r="65" spans="2:27" ht="18.75" thickBot="1">
      <c r="B65" s="73"/>
      <c r="C65" s="74" t="s">
        <v>168</v>
      </c>
      <c r="D65" s="74"/>
      <c r="E65" s="74"/>
      <c r="F65" s="75"/>
      <c r="G65" s="76" t="s">
        <v>52</v>
      </c>
      <c r="H65" s="108">
        <v>1.7319607375789303</v>
      </c>
      <c r="I65" s="93">
        <v>1.1868121879554252</v>
      </c>
      <c r="J65" s="93">
        <v>2.3058752422970343</v>
      </c>
      <c r="K65" s="94">
        <v>2.9515395337393926</v>
      </c>
      <c r="L65" s="93">
        <v>1.5530167958996515</v>
      </c>
      <c r="M65" s="93">
        <v>1.8753938889537949</v>
      </c>
      <c r="N65" s="93">
        <v>1.8055776788218623</v>
      </c>
      <c r="O65" s="94">
        <v>1.6872606184982857</v>
      </c>
      <c r="P65" s="93">
        <v>1.6138719203982816</v>
      </c>
      <c r="Q65" s="93">
        <v>1.041863287651907</v>
      </c>
      <c r="R65" s="93">
        <v>0.9932722076593876</v>
      </c>
      <c r="S65" s="94">
        <v>1.099936815529091</v>
      </c>
      <c r="T65" s="95">
        <v>1.5424697144591732</v>
      </c>
      <c r="U65" s="93">
        <v>2.150910515106901</v>
      </c>
      <c r="V65" s="93">
        <v>2.5888449010904537</v>
      </c>
      <c r="W65" s="94">
        <v>2.9330074425827206</v>
      </c>
      <c r="X65" s="93">
        <v>2.888620656364907</v>
      </c>
      <c r="Y65" s="93">
        <v>2.95170485100347</v>
      </c>
      <c r="Z65" s="93">
        <v>2.9847393701045064</v>
      </c>
      <c r="AA65" s="96">
        <v>2.981472935031192</v>
      </c>
    </row>
    <row r="66" ht="3.75" customHeight="1"/>
    <row r="67" ht="15">
      <c r="B67" s="51" t="s">
        <v>144</v>
      </c>
    </row>
    <row r="68" ht="15">
      <c r="B68" s="51" t="s">
        <v>158</v>
      </c>
    </row>
    <row r="69" ht="15">
      <c r="B69" s="51" t="s">
        <v>159</v>
      </c>
    </row>
    <row r="70" ht="15">
      <c r="B70" s="51" t="s">
        <v>151</v>
      </c>
    </row>
    <row r="71" ht="15">
      <c r="B71" s="51" t="s">
        <v>160</v>
      </c>
    </row>
    <row r="72" ht="15">
      <c r="B72" s="51" t="s">
        <v>161</v>
      </c>
    </row>
    <row r="81" ht="15">
      <c r="I81" s="183"/>
    </row>
    <row r="96" ht="15">
      <c r="I96" s="183"/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O48" sqref="O48"/>
    </sheetView>
  </sheetViews>
  <sheetFormatPr defaultColWidth="9.140625" defaultRowHeight="15"/>
  <cols>
    <col min="1" max="5" width="3.140625" style="51" customWidth="1"/>
    <col min="6" max="6" width="31.57421875" style="51" customWidth="1"/>
    <col min="7" max="7" width="20.421875" style="51" bestFit="1" customWidth="1"/>
    <col min="8" max="8" width="10.14062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162</v>
      </c>
    </row>
    <row r="2" spans="2:27" ht="18.75" customHeight="1">
      <c r="B2" s="233" t="str">
        <f>"Strednodobá predikcia "&amp;Súhrn!$H$4&amp;" - obchodná a platobná bilanciia [objem]"</f>
        <v>Strednodobá predikcia P3Q-2014 - obchodná a platobná bilanciia [objem]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5"/>
    </row>
    <row r="3" spans="2:27" ht="18.75" customHeight="1"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8"/>
    </row>
    <row r="4" spans="2:27" ht="15">
      <c r="B4" s="227" t="s">
        <v>30</v>
      </c>
      <c r="C4" s="228"/>
      <c r="D4" s="228"/>
      <c r="E4" s="228"/>
      <c r="F4" s="229"/>
      <c r="G4" s="232" t="s">
        <v>85</v>
      </c>
      <c r="H4" s="46" t="s">
        <v>37</v>
      </c>
      <c r="I4" s="214">
        <v>2014</v>
      </c>
      <c r="J4" s="214">
        <v>2015</v>
      </c>
      <c r="K4" s="243">
        <v>2016</v>
      </c>
      <c r="L4" s="239">
        <v>2013</v>
      </c>
      <c r="M4" s="240"/>
      <c r="N4" s="240"/>
      <c r="O4" s="240"/>
      <c r="P4" s="239">
        <v>2014</v>
      </c>
      <c r="Q4" s="240"/>
      <c r="R4" s="240"/>
      <c r="S4" s="240"/>
      <c r="T4" s="239">
        <v>2015</v>
      </c>
      <c r="U4" s="240"/>
      <c r="V4" s="240"/>
      <c r="W4" s="241"/>
      <c r="X4" s="240">
        <v>2016</v>
      </c>
      <c r="Y4" s="240"/>
      <c r="Z4" s="240"/>
      <c r="AA4" s="242"/>
    </row>
    <row r="5" spans="2:27" ht="15">
      <c r="B5" s="221"/>
      <c r="C5" s="222"/>
      <c r="D5" s="222"/>
      <c r="E5" s="222"/>
      <c r="F5" s="223"/>
      <c r="G5" s="225"/>
      <c r="H5" s="49">
        <v>2013</v>
      </c>
      <c r="I5" s="215"/>
      <c r="J5" s="215"/>
      <c r="K5" s="244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6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123"/>
      <c r="I6" s="109"/>
      <c r="J6" s="109"/>
      <c r="K6" s="111"/>
      <c r="L6" s="65"/>
      <c r="M6" s="65"/>
      <c r="N6" s="65"/>
      <c r="O6" s="64"/>
      <c r="P6" s="65"/>
      <c r="Q6" s="65"/>
      <c r="R6" s="65"/>
      <c r="S6" s="64"/>
      <c r="T6" s="65"/>
      <c r="U6" s="65"/>
      <c r="V6" s="65"/>
      <c r="W6" s="64"/>
      <c r="X6" s="65"/>
      <c r="Y6" s="65"/>
      <c r="Z6" s="65"/>
      <c r="AA6" s="82"/>
    </row>
    <row r="7" spans="2:27" ht="15">
      <c r="B7" s="60" t="s">
        <v>62</v>
      </c>
      <c r="C7" s="61"/>
      <c r="D7" s="61"/>
      <c r="E7" s="61"/>
      <c r="F7" s="114"/>
      <c r="G7" s="63"/>
      <c r="H7" s="153"/>
      <c r="I7" s="154"/>
      <c r="J7" s="154"/>
      <c r="K7" s="155"/>
      <c r="L7" s="156"/>
      <c r="M7" s="156"/>
      <c r="N7" s="156"/>
      <c r="O7" s="157"/>
      <c r="P7" s="156"/>
      <c r="Q7" s="156"/>
      <c r="R7" s="156"/>
      <c r="S7" s="157"/>
      <c r="T7" s="156"/>
      <c r="U7" s="156"/>
      <c r="V7" s="156"/>
      <c r="W7" s="157"/>
      <c r="X7" s="156"/>
      <c r="Y7" s="156"/>
      <c r="Z7" s="156"/>
      <c r="AA7" s="158"/>
    </row>
    <row r="8" spans="2:27" ht="15">
      <c r="B8" s="60"/>
      <c r="C8" s="113" t="s">
        <v>33</v>
      </c>
      <c r="D8" s="61"/>
      <c r="E8" s="61"/>
      <c r="F8" s="114"/>
      <c r="G8" s="72" t="s">
        <v>122</v>
      </c>
      <c r="H8" s="159">
        <v>67031.5729999999</v>
      </c>
      <c r="I8" s="98">
        <v>70364.52913051582</v>
      </c>
      <c r="J8" s="98">
        <v>73309.97437909515</v>
      </c>
      <c r="K8" s="97">
        <v>78048.23252131674</v>
      </c>
      <c r="L8" s="99">
        <v>16185.1020876936</v>
      </c>
      <c r="M8" s="99">
        <v>16831.4412111291</v>
      </c>
      <c r="N8" s="99">
        <v>16670.5248291602</v>
      </c>
      <c r="O8" s="100">
        <v>17344.504872017</v>
      </c>
      <c r="P8" s="99">
        <v>17800.9592811311</v>
      </c>
      <c r="Q8" s="99">
        <v>17424.6880440733</v>
      </c>
      <c r="R8" s="99">
        <v>17498.07871021138</v>
      </c>
      <c r="S8" s="100">
        <v>17640.803095100036</v>
      </c>
      <c r="T8" s="99">
        <v>17908.02535769519</v>
      </c>
      <c r="U8" s="99">
        <v>18181.072209813177</v>
      </c>
      <c r="V8" s="99">
        <v>18464.437550863095</v>
      </c>
      <c r="W8" s="100">
        <v>18756.439260723677</v>
      </c>
      <c r="X8" s="99">
        <v>19055.460112894893</v>
      </c>
      <c r="Y8" s="99">
        <v>19355.106645613658</v>
      </c>
      <c r="Z8" s="99">
        <v>19662.78536469042</v>
      </c>
      <c r="AA8" s="102">
        <v>19974.880398117777</v>
      </c>
    </row>
    <row r="9" spans="2:27" ht="15">
      <c r="B9" s="71"/>
      <c r="C9" s="67"/>
      <c r="D9" s="83" t="s">
        <v>63</v>
      </c>
      <c r="E9" s="67"/>
      <c r="F9" s="68"/>
      <c r="G9" s="72" t="s">
        <v>122</v>
      </c>
      <c r="H9" s="148">
        <v>29934.557999999997</v>
      </c>
      <c r="I9" s="99">
        <v>32537.349899305533</v>
      </c>
      <c r="J9" s="99">
        <v>33903.71647856572</v>
      </c>
      <c r="K9" s="100">
        <v>36059.180567982694</v>
      </c>
      <c r="L9" s="99">
        <v>7363.565</v>
      </c>
      <c r="M9" s="99">
        <v>7713.699</v>
      </c>
      <c r="N9" s="99">
        <v>7092.856</v>
      </c>
      <c r="O9" s="100">
        <v>7764.438</v>
      </c>
      <c r="P9" s="99">
        <v>8189.719</v>
      </c>
      <c r="Q9" s="99">
        <v>8091.443</v>
      </c>
      <c r="R9" s="99">
        <v>8095.74285685788</v>
      </c>
      <c r="S9" s="100">
        <v>8160.445042447652</v>
      </c>
      <c r="T9" s="99">
        <v>8282.487088306698</v>
      </c>
      <c r="U9" s="99">
        <v>8409.216193573224</v>
      </c>
      <c r="V9" s="99">
        <v>8539.92255439832</v>
      </c>
      <c r="W9" s="100">
        <v>8672.09064228748</v>
      </c>
      <c r="X9" s="99">
        <v>8805.427930777358</v>
      </c>
      <c r="Y9" s="99">
        <v>8941.86479297009</v>
      </c>
      <c r="Z9" s="99">
        <v>9084.792086801683</v>
      </c>
      <c r="AA9" s="102">
        <v>9227.095757433559</v>
      </c>
    </row>
    <row r="10" spans="2:27" ht="15" customHeight="1">
      <c r="B10" s="71"/>
      <c r="C10" s="67"/>
      <c r="D10" s="83" t="s">
        <v>64</v>
      </c>
      <c r="E10" s="67"/>
      <c r="F10" s="68"/>
      <c r="G10" s="72" t="s">
        <v>122</v>
      </c>
      <c r="H10" s="148">
        <v>37109.23700000001</v>
      </c>
      <c r="I10" s="99">
        <v>37647.70686526647</v>
      </c>
      <c r="J10" s="99">
        <v>39406.257900529425</v>
      </c>
      <c r="K10" s="100">
        <v>41989.051953334056</v>
      </c>
      <c r="L10" s="99">
        <v>8811.76119944886</v>
      </c>
      <c r="M10" s="99">
        <v>9185.83122532504</v>
      </c>
      <c r="N10" s="99">
        <v>9250.76453488186</v>
      </c>
      <c r="O10" s="100">
        <v>9860.88004034424</v>
      </c>
      <c r="P10" s="99">
        <v>9372.93264840447</v>
      </c>
      <c r="Q10" s="99">
        <v>9392.08031085611</v>
      </c>
      <c r="R10" s="99">
        <v>9402.3358533535</v>
      </c>
      <c r="S10" s="100">
        <v>9480.358052652386</v>
      </c>
      <c r="T10" s="99">
        <v>9625.538269388495</v>
      </c>
      <c r="U10" s="99">
        <v>9771.856016239954</v>
      </c>
      <c r="V10" s="99">
        <v>9924.514996464777</v>
      </c>
      <c r="W10" s="100">
        <v>10084.3486184362</v>
      </c>
      <c r="X10" s="99">
        <v>10250.032182117535</v>
      </c>
      <c r="Y10" s="99">
        <v>10413.241852643569</v>
      </c>
      <c r="Z10" s="99">
        <v>10577.993277888738</v>
      </c>
      <c r="AA10" s="102">
        <v>10747.784640684218</v>
      </c>
    </row>
    <row r="11" spans="2:27" ht="3.75" customHeight="1">
      <c r="B11" s="71"/>
      <c r="C11" s="67"/>
      <c r="D11" s="67"/>
      <c r="E11" s="67"/>
      <c r="F11" s="68"/>
      <c r="G11" s="72"/>
      <c r="H11" s="148"/>
      <c r="I11" s="99"/>
      <c r="J11" s="99"/>
      <c r="K11" s="100"/>
      <c r="L11" s="99"/>
      <c r="M11" s="99"/>
      <c r="N11" s="99"/>
      <c r="O11" s="100"/>
      <c r="P11" s="99"/>
      <c r="Q11" s="99"/>
      <c r="R11" s="99"/>
      <c r="S11" s="100"/>
      <c r="T11" s="99"/>
      <c r="U11" s="99"/>
      <c r="V11" s="99"/>
      <c r="W11" s="100"/>
      <c r="X11" s="99"/>
      <c r="Y11" s="99"/>
      <c r="Z11" s="99"/>
      <c r="AA11" s="102"/>
    </row>
    <row r="12" spans="2:27" ht="15" customHeight="1">
      <c r="B12" s="71"/>
      <c r="C12" s="67" t="s">
        <v>34</v>
      </c>
      <c r="D12" s="67"/>
      <c r="E12" s="67"/>
      <c r="F12" s="68"/>
      <c r="G12" s="72" t="s">
        <v>122</v>
      </c>
      <c r="H12" s="148">
        <v>57503.969</v>
      </c>
      <c r="I12" s="99">
        <v>60991.66504501135</v>
      </c>
      <c r="J12" s="99">
        <v>63411.67351896674</v>
      </c>
      <c r="K12" s="100">
        <v>67202.81116337886</v>
      </c>
      <c r="L12" s="99">
        <v>13913.0675842924</v>
      </c>
      <c r="M12" s="99">
        <v>14318.3899420846</v>
      </c>
      <c r="N12" s="99">
        <v>14344.8874289268</v>
      </c>
      <c r="O12" s="100">
        <v>14927.6240446962</v>
      </c>
      <c r="P12" s="99">
        <v>15394.1466333451</v>
      </c>
      <c r="Q12" s="99">
        <v>15104.0796925435</v>
      </c>
      <c r="R12" s="99">
        <v>15174.137370670078</v>
      </c>
      <c r="S12" s="100">
        <v>15319.301348452675</v>
      </c>
      <c r="T12" s="99">
        <v>15527.873448252083</v>
      </c>
      <c r="U12" s="99">
        <v>15738.0746694984</v>
      </c>
      <c r="V12" s="99">
        <v>15957.97785606554</v>
      </c>
      <c r="W12" s="100">
        <v>16187.747545150716</v>
      </c>
      <c r="X12" s="99">
        <v>16425.274425760555</v>
      </c>
      <c r="Y12" s="99">
        <v>16667.99383266269</v>
      </c>
      <c r="Z12" s="99">
        <v>16923.952143961287</v>
      </c>
      <c r="AA12" s="102">
        <v>17185.590760994328</v>
      </c>
    </row>
    <row r="13" spans="2:27" ht="15" customHeight="1">
      <c r="B13" s="71"/>
      <c r="C13" s="67"/>
      <c r="D13" s="83" t="s">
        <v>65</v>
      </c>
      <c r="E13" s="67"/>
      <c r="F13" s="68"/>
      <c r="G13" s="72" t="s">
        <v>122</v>
      </c>
      <c r="H13" s="148">
        <v>17328.400999999998</v>
      </c>
      <c r="I13" s="99">
        <v>18576.612070996853</v>
      </c>
      <c r="J13" s="99">
        <v>19410.34602742038</v>
      </c>
      <c r="K13" s="100">
        <v>20570.815219163258</v>
      </c>
      <c r="L13" s="99">
        <v>4205.06841762796</v>
      </c>
      <c r="M13" s="99">
        <v>4321.26791391062</v>
      </c>
      <c r="N13" s="99">
        <v>4347.44043120193</v>
      </c>
      <c r="O13" s="100">
        <v>4454.62423725949</v>
      </c>
      <c r="P13" s="99">
        <v>4652.09375773957</v>
      </c>
      <c r="Q13" s="99">
        <v>4590.46096611797</v>
      </c>
      <c r="R13" s="99">
        <v>4644.811289268688</v>
      </c>
      <c r="S13" s="100">
        <v>4689.246057870627</v>
      </c>
      <c r="T13" s="99">
        <v>4753.090085383341</v>
      </c>
      <c r="U13" s="99">
        <v>4817.432787812682</v>
      </c>
      <c r="V13" s="99">
        <v>4884.745266839495</v>
      </c>
      <c r="W13" s="100">
        <v>4955.07788738486</v>
      </c>
      <c r="X13" s="99">
        <v>5027.784988263877</v>
      </c>
      <c r="Y13" s="99">
        <v>5102.081524123816</v>
      </c>
      <c r="Z13" s="99">
        <v>5180.430495459731</v>
      </c>
      <c r="AA13" s="102">
        <v>5260.518211315834</v>
      </c>
    </row>
    <row r="14" spans="2:27" ht="15" customHeight="1">
      <c r="B14" s="71"/>
      <c r="C14" s="67"/>
      <c r="D14" s="83" t="s">
        <v>66</v>
      </c>
      <c r="E14" s="67"/>
      <c r="F14" s="68"/>
      <c r="G14" s="72" t="s">
        <v>122</v>
      </c>
      <c r="H14" s="148">
        <v>40176.21800000001</v>
      </c>
      <c r="I14" s="99">
        <v>42262.57331015874</v>
      </c>
      <c r="J14" s="99">
        <v>44001.32749154637</v>
      </c>
      <c r="K14" s="100">
        <v>46631.99594421562</v>
      </c>
      <c r="L14" s="99">
        <v>9713.805143986909</v>
      </c>
      <c r="M14" s="99">
        <v>9860.731424073769</v>
      </c>
      <c r="N14" s="99">
        <v>10020.58106416359</v>
      </c>
      <c r="O14" s="100">
        <v>10581.10036777574</v>
      </c>
      <c r="P14" s="99">
        <v>10698.77402055636</v>
      </c>
      <c r="Q14" s="99">
        <v>10404.41791761894</v>
      </c>
      <c r="R14" s="99">
        <v>10529.32608140139</v>
      </c>
      <c r="S14" s="100">
        <v>10630.05529058205</v>
      </c>
      <c r="T14" s="99">
        <v>10774.783362868744</v>
      </c>
      <c r="U14" s="99">
        <v>10920.641881685722</v>
      </c>
      <c r="V14" s="99">
        <v>11073.232589226049</v>
      </c>
      <c r="W14" s="100">
        <v>11232.66965776586</v>
      </c>
      <c r="X14" s="99">
        <v>11397.489437496684</v>
      </c>
      <c r="Y14" s="99">
        <v>11565.91230853888</v>
      </c>
      <c r="Z14" s="99">
        <v>11743.52164850156</v>
      </c>
      <c r="AA14" s="102">
        <v>11925.072549678496</v>
      </c>
    </row>
    <row r="15" spans="2:27" ht="3.75" customHeight="1">
      <c r="B15" s="71"/>
      <c r="C15" s="67"/>
      <c r="D15" s="67"/>
      <c r="E15" s="67"/>
      <c r="F15" s="68"/>
      <c r="G15" s="72"/>
      <c r="H15" s="148"/>
      <c r="I15" s="99"/>
      <c r="J15" s="99"/>
      <c r="K15" s="100"/>
      <c r="L15" s="99"/>
      <c r="M15" s="99"/>
      <c r="N15" s="99"/>
      <c r="O15" s="100"/>
      <c r="P15" s="99"/>
      <c r="Q15" s="99"/>
      <c r="R15" s="99"/>
      <c r="S15" s="100"/>
      <c r="T15" s="99"/>
      <c r="U15" s="99"/>
      <c r="V15" s="99"/>
      <c r="W15" s="100"/>
      <c r="X15" s="99"/>
      <c r="Y15" s="99"/>
      <c r="Z15" s="99"/>
      <c r="AA15" s="102"/>
    </row>
    <row r="16" spans="2:27" ht="15" customHeight="1">
      <c r="B16" s="71"/>
      <c r="C16" s="67" t="s">
        <v>35</v>
      </c>
      <c r="D16" s="67"/>
      <c r="E16" s="67"/>
      <c r="F16" s="68"/>
      <c r="G16" s="72" t="s">
        <v>122</v>
      </c>
      <c r="H16" s="148">
        <v>9527.603999999901</v>
      </c>
      <c r="I16" s="99">
        <v>9372.864085504463</v>
      </c>
      <c r="J16" s="99">
        <v>9898.3008601284</v>
      </c>
      <c r="K16" s="100">
        <v>10845.421357937885</v>
      </c>
      <c r="L16" s="99">
        <v>2272.0345034012007</v>
      </c>
      <c r="M16" s="99">
        <v>2513.0512690444993</v>
      </c>
      <c r="N16" s="99">
        <v>2325.6374002333996</v>
      </c>
      <c r="O16" s="100">
        <v>2416.8808273208015</v>
      </c>
      <c r="P16" s="99">
        <v>2406.8126477860005</v>
      </c>
      <c r="Q16" s="99">
        <v>2320.6083515297996</v>
      </c>
      <c r="R16" s="99">
        <v>2323.941339541301</v>
      </c>
      <c r="S16" s="100">
        <v>2321.501746647362</v>
      </c>
      <c r="T16" s="99">
        <v>2380.151909443108</v>
      </c>
      <c r="U16" s="99">
        <v>2442.9975403147764</v>
      </c>
      <c r="V16" s="99">
        <v>2506.459694797555</v>
      </c>
      <c r="W16" s="100">
        <v>2568.6917155729607</v>
      </c>
      <c r="X16" s="99">
        <v>2630.185687134337</v>
      </c>
      <c r="Y16" s="99">
        <v>2687.112812950967</v>
      </c>
      <c r="Z16" s="99">
        <v>2738.8332207291314</v>
      </c>
      <c r="AA16" s="102">
        <v>2789.289637123449</v>
      </c>
    </row>
    <row r="17" spans="2:27" ht="3.75" customHeight="1">
      <c r="B17" s="60"/>
      <c r="C17" s="67"/>
      <c r="D17" s="67"/>
      <c r="E17" s="67"/>
      <c r="F17" s="68"/>
      <c r="G17" s="72"/>
      <c r="H17" s="148"/>
      <c r="I17" s="99"/>
      <c r="J17" s="99"/>
      <c r="K17" s="100"/>
      <c r="L17" s="99"/>
      <c r="M17" s="99"/>
      <c r="N17" s="99"/>
      <c r="O17" s="100"/>
      <c r="P17" s="99"/>
      <c r="Q17" s="99"/>
      <c r="R17" s="99"/>
      <c r="S17" s="100"/>
      <c r="T17" s="99"/>
      <c r="U17" s="99"/>
      <c r="V17" s="99"/>
      <c r="W17" s="100"/>
      <c r="X17" s="99"/>
      <c r="Y17" s="99"/>
      <c r="Z17" s="99"/>
      <c r="AA17" s="102"/>
    </row>
    <row r="18" spans="2:27" ht="15" customHeight="1">
      <c r="B18" s="60" t="s">
        <v>67</v>
      </c>
      <c r="C18" s="61"/>
      <c r="D18" s="61"/>
      <c r="E18" s="61"/>
      <c r="F18" s="114"/>
      <c r="G18" s="72"/>
      <c r="H18" s="148"/>
      <c r="I18" s="99"/>
      <c r="J18" s="99"/>
      <c r="K18" s="100"/>
      <c r="L18" s="99"/>
      <c r="M18" s="99"/>
      <c r="N18" s="99"/>
      <c r="O18" s="100"/>
      <c r="P18" s="99"/>
      <c r="Q18" s="99"/>
      <c r="R18" s="99"/>
      <c r="S18" s="100"/>
      <c r="T18" s="99"/>
      <c r="U18" s="99"/>
      <c r="V18" s="99"/>
      <c r="W18" s="100"/>
      <c r="X18" s="99"/>
      <c r="Y18" s="99"/>
      <c r="Z18" s="99"/>
      <c r="AA18" s="102"/>
    </row>
    <row r="19" spans="2:27" ht="15" customHeight="1">
      <c r="B19" s="60"/>
      <c r="C19" s="113" t="s">
        <v>33</v>
      </c>
      <c r="D19" s="61"/>
      <c r="E19" s="61"/>
      <c r="F19" s="114"/>
      <c r="G19" s="72" t="s">
        <v>123</v>
      </c>
      <c r="H19" s="148">
        <v>69963.06580258172</v>
      </c>
      <c r="I19" s="99">
        <v>71278.72358522323</v>
      </c>
      <c r="J19" s="99">
        <v>75293.92649163347</v>
      </c>
      <c r="K19" s="100">
        <v>81525.29384150545</v>
      </c>
      <c r="L19" s="160"/>
      <c r="M19" s="144"/>
      <c r="N19" s="144"/>
      <c r="O19" s="161"/>
      <c r="P19" s="144"/>
      <c r="Q19" s="144"/>
      <c r="R19" s="144"/>
      <c r="S19" s="161"/>
      <c r="T19" s="160"/>
      <c r="U19" s="160"/>
      <c r="V19" s="160"/>
      <c r="W19" s="161"/>
      <c r="X19" s="160"/>
      <c r="Y19" s="160"/>
      <c r="Z19" s="160"/>
      <c r="AA19" s="162"/>
    </row>
    <row r="20" spans="2:27" ht="15" customHeight="1">
      <c r="B20" s="71"/>
      <c r="C20" s="67" t="s">
        <v>34</v>
      </c>
      <c r="D20" s="67"/>
      <c r="E20" s="67"/>
      <c r="F20" s="68"/>
      <c r="G20" s="72" t="s">
        <v>124</v>
      </c>
      <c r="H20" s="148">
        <v>65531.63884899124</v>
      </c>
      <c r="I20" s="99">
        <v>66869.23558800612</v>
      </c>
      <c r="J20" s="99">
        <v>70696.13535260825</v>
      </c>
      <c r="K20" s="100">
        <v>76182.04843372342</v>
      </c>
      <c r="L20" s="160"/>
      <c r="M20" s="144"/>
      <c r="N20" s="144"/>
      <c r="O20" s="161"/>
      <c r="P20" s="144"/>
      <c r="Q20" s="144"/>
      <c r="R20" s="144"/>
      <c r="S20" s="161"/>
      <c r="T20" s="160"/>
      <c r="U20" s="160"/>
      <c r="V20" s="160"/>
      <c r="W20" s="161"/>
      <c r="X20" s="160"/>
      <c r="Y20" s="160"/>
      <c r="Z20" s="160"/>
      <c r="AA20" s="162"/>
    </row>
    <row r="21" spans="2:27" ht="3.75" customHeight="1">
      <c r="B21" s="71"/>
      <c r="C21" s="67"/>
      <c r="D21" s="83"/>
      <c r="E21" s="67"/>
      <c r="F21" s="68"/>
      <c r="G21" s="72"/>
      <c r="H21" s="148"/>
      <c r="I21" s="99"/>
      <c r="J21" s="99"/>
      <c r="K21" s="100"/>
      <c r="L21" s="160"/>
      <c r="M21" s="160"/>
      <c r="N21" s="160"/>
      <c r="O21" s="161"/>
      <c r="P21" s="160"/>
      <c r="Q21" s="160"/>
      <c r="R21" s="160"/>
      <c r="S21" s="161"/>
      <c r="T21" s="160"/>
      <c r="U21" s="160"/>
      <c r="V21" s="160"/>
      <c r="W21" s="161"/>
      <c r="X21" s="160"/>
      <c r="Y21" s="160"/>
      <c r="Z21" s="160"/>
      <c r="AA21" s="162"/>
    </row>
    <row r="22" spans="2:27" ht="15" customHeight="1">
      <c r="B22" s="71"/>
      <c r="C22" s="113" t="s">
        <v>126</v>
      </c>
      <c r="D22" s="67"/>
      <c r="E22" s="67"/>
      <c r="F22" s="68"/>
      <c r="G22" s="72" t="s">
        <v>124</v>
      </c>
      <c r="H22" s="148">
        <v>4431.426953590482</v>
      </c>
      <c r="I22" s="99">
        <v>4409.487997217104</v>
      </c>
      <c r="J22" s="99">
        <v>4597.791139025212</v>
      </c>
      <c r="K22" s="100">
        <v>5343.245407782029</v>
      </c>
      <c r="L22" s="160"/>
      <c r="M22" s="160"/>
      <c r="N22" s="160"/>
      <c r="O22" s="161"/>
      <c r="P22" s="160"/>
      <c r="Q22" s="160"/>
      <c r="R22" s="160"/>
      <c r="S22" s="161"/>
      <c r="T22" s="160"/>
      <c r="U22" s="160"/>
      <c r="V22" s="160"/>
      <c r="W22" s="161"/>
      <c r="X22" s="160"/>
      <c r="Y22" s="160"/>
      <c r="Z22" s="160"/>
      <c r="AA22" s="162"/>
    </row>
    <row r="23" spans="2:27" ht="15" customHeight="1">
      <c r="B23" s="60"/>
      <c r="C23" s="113" t="s">
        <v>126</v>
      </c>
      <c r="D23" s="67"/>
      <c r="E23" s="67"/>
      <c r="F23" s="68"/>
      <c r="G23" s="72" t="s">
        <v>15</v>
      </c>
      <c r="H23" s="107">
        <v>6.1433184098172084</v>
      </c>
      <c r="I23" s="86">
        <v>5.989607645482988</v>
      </c>
      <c r="J23" s="86">
        <v>6.005748375053426</v>
      </c>
      <c r="K23" s="85">
        <v>6.620187233048489</v>
      </c>
      <c r="L23" s="160"/>
      <c r="M23" s="160"/>
      <c r="N23" s="160"/>
      <c r="O23" s="161"/>
      <c r="P23" s="160"/>
      <c r="Q23" s="160"/>
      <c r="R23" s="160"/>
      <c r="S23" s="161"/>
      <c r="T23" s="160"/>
      <c r="U23" s="160"/>
      <c r="V23" s="160"/>
      <c r="W23" s="161"/>
      <c r="X23" s="160"/>
      <c r="Y23" s="160"/>
      <c r="Z23" s="160"/>
      <c r="AA23" s="162"/>
    </row>
    <row r="24" spans="2:27" ht="15" customHeight="1">
      <c r="B24" s="71"/>
      <c r="C24" s="113" t="s">
        <v>68</v>
      </c>
      <c r="D24" s="67"/>
      <c r="E24" s="67"/>
      <c r="F24" s="68"/>
      <c r="G24" s="72" t="s">
        <v>124</v>
      </c>
      <c r="H24" s="148">
        <v>1547.8042556973624</v>
      </c>
      <c r="I24" s="99">
        <v>1326.215606630407</v>
      </c>
      <c r="J24" s="99">
        <v>1515.0573852522912</v>
      </c>
      <c r="K24" s="100">
        <v>1722.9479465188801</v>
      </c>
      <c r="L24" s="160"/>
      <c r="M24" s="160"/>
      <c r="N24" s="160"/>
      <c r="O24" s="161"/>
      <c r="P24" s="160"/>
      <c r="Q24" s="160"/>
      <c r="R24" s="160"/>
      <c r="S24" s="161"/>
      <c r="T24" s="160"/>
      <c r="U24" s="160"/>
      <c r="V24" s="160"/>
      <c r="W24" s="161"/>
      <c r="X24" s="160"/>
      <c r="Y24" s="160"/>
      <c r="Z24" s="160"/>
      <c r="AA24" s="162"/>
    </row>
    <row r="25" spans="2:27" ht="15" customHeight="1">
      <c r="B25" s="71"/>
      <c r="C25" s="113" t="s">
        <v>68</v>
      </c>
      <c r="D25" s="67"/>
      <c r="E25" s="67"/>
      <c r="F25" s="68"/>
      <c r="G25" s="72" t="s">
        <v>15</v>
      </c>
      <c r="H25" s="107">
        <v>2.1457319455790227</v>
      </c>
      <c r="I25" s="86">
        <v>1.8014588410367862</v>
      </c>
      <c r="J25" s="86">
        <v>1.9790053863822858</v>
      </c>
      <c r="K25" s="85">
        <v>2.1347022508341253</v>
      </c>
      <c r="L25" s="160"/>
      <c r="M25" s="160"/>
      <c r="N25" s="160"/>
      <c r="O25" s="161"/>
      <c r="P25" s="160"/>
      <c r="Q25" s="160"/>
      <c r="R25" s="160"/>
      <c r="S25" s="161"/>
      <c r="T25" s="160"/>
      <c r="U25" s="160"/>
      <c r="V25" s="160"/>
      <c r="W25" s="161"/>
      <c r="X25" s="160"/>
      <c r="Y25" s="160"/>
      <c r="Z25" s="160"/>
      <c r="AA25" s="162"/>
    </row>
    <row r="26" spans="2:27" ht="15" customHeight="1" thickBot="1">
      <c r="B26" s="73"/>
      <c r="C26" s="149" t="s">
        <v>69</v>
      </c>
      <c r="D26" s="74"/>
      <c r="E26" s="74"/>
      <c r="F26" s="75"/>
      <c r="G26" s="76" t="s">
        <v>125</v>
      </c>
      <c r="H26" s="163">
        <v>72134.092</v>
      </c>
      <c r="I26" s="104">
        <v>73618.97904184896</v>
      </c>
      <c r="J26" s="104">
        <v>76556.50639849377</v>
      </c>
      <c r="K26" s="103">
        <v>80711.39409937127</v>
      </c>
      <c r="L26" s="164"/>
      <c r="M26" s="164"/>
      <c r="N26" s="164"/>
      <c r="O26" s="165"/>
      <c r="P26" s="164"/>
      <c r="Q26" s="164"/>
      <c r="R26" s="164"/>
      <c r="S26" s="165"/>
      <c r="T26" s="164"/>
      <c r="U26" s="164"/>
      <c r="V26" s="164"/>
      <c r="W26" s="165"/>
      <c r="X26" s="164"/>
      <c r="Y26" s="164"/>
      <c r="Z26" s="164"/>
      <c r="AA26" s="166"/>
    </row>
    <row r="27" ht="15.75" thickBot="1"/>
    <row r="28" spans="2:27" ht="18.75" customHeight="1">
      <c r="B28" s="233" t="str">
        <f>"Strednodobá predikcia "&amp;Súhrn!$H$4&amp;" - obchodná a platobná bilanciia [zmena oproti predchádzajúcemu obdobiu]"</f>
        <v>Strednodobá predikcia P3Q-2014 - obchodná a platobná bilanciia [zmena oproti predchádzajúcemu obdobiu]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</row>
    <row r="29" spans="2:27" ht="18.75" customHeight="1"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8"/>
    </row>
    <row r="30" spans="2:27" ht="15">
      <c r="B30" s="227" t="s">
        <v>30</v>
      </c>
      <c r="C30" s="228"/>
      <c r="D30" s="228"/>
      <c r="E30" s="228"/>
      <c r="F30" s="229"/>
      <c r="G30" s="232" t="s">
        <v>85</v>
      </c>
      <c r="H30" s="46" t="s">
        <v>37</v>
      </c>
      <c r="I30" s="214">
        <v>2014</v>
      </c>
      <c r="J30" s="214">
        <v>2015</v>
      </c>
      <c r="K30" s="243">
        <v>2016</v>
      </c>
      <c r="L30" s="239">
        <v>2013</v>
      </c>
      <c r="M30" s="240"/>
      <c r="N30" s="240"/>
      <c r="O30" s="240"/>
      <c r="P30" s="239">
        <v>2014</v>
      </c>
      <c r="Q30" s="240"/>
      <c r="R30" s="240"/>
      <c r="S30" s="240"/>
      <c r="T30" s="239">
        <v>2015</v>
      </c>
      <c r="U30" s="240"/>
      <c r="V30" s="240"/>
      <c r="W30" s="241"/>
      <c r="X30" s="240">
        <v>2016</v>
      </c>
      <c r="Y30" s="240"/>
      <c r="Z30" s="240"/>
      <c r="AA30" s="242"/>
    </row>
    <row r="31" spans="2:27" ht="15">
      <c r="B31" s="221"/>
      <c r="C31" s="222"/>
      <c r="D31" s="222"/>
      <c r="E31" s="222"/>
      <c r="F31" s="223"/>
      <c r="G31" s="225"/>
      <c r="H31" s="49">
        <v>2013</v>
      </c>
      <c r="I31" s="215"/>
      <c r="J31" s="215"/>
      <c r="K31" s="244"/>
      <c r="L31" s="56" t="s">
        <v>3</v>
      </c>
      <c r="M31" s="56" t="s">
        <v>4</v>
      </c>
      <c r="N31" s="56" t="s">
        <v>5</v>
      </c>
      <c r="O31" s="57" t="s">
        <v>6</v>
      </c>
      <c r="P31" s="56" t="s">
        <v>3</v>
      </c>
      <c r="Q31" s="56" t="s">
        <v>4</v>
      </c>
      <c r="R31" s="56" t="s">
        <v>5</v>
      </c>
      <c r="S31" s="57" t="s">
        <v>6</v>
      </c>
      <c r="T31" s="56" t="s">
        <v>3</v>
      </c>
      <c r="U31" s="56" t="s">
        <v>4</v>
      </c>
      <c r="V31" s="56" t="s">
        <v>5</v>
      </c>
      <c r="W31" s="57" t="s">
        <v>6</v>
      </c>
      <c r="X31" s="56" t="s">
        <v>3</v>
      </c>
      <c r="Y31" s="56" t="s">
        <v>4</v>
      </c>
      <c r="Z31" s="56" t="s">
        <v>5</v>
      </c>
      <c r="AA31" s="59" t="s">
        <v>6</v>
      </c>
    </row>
    <row r="32" spans="2:27" ht="3.75" customHeight="1">
      <c r="B32" s="60"/>
      <c r="C32" s="61"/>
      <c r="D32" s="61"/>
      <c r="E32" s="61"/>
      <c r="F32" s="62"/>
      <c r="G32" s="45"/>
      <c r="H32" s="123"/>
      <c r="I32" s="109"/>
      <c r="J32" s="109"/>
      <c r="K32" s="111"/>
      <c r="L32" s="65"/>
      <c r="M32" s="65"/>
      <c r="N32" s="65"/>
      <c r="O32" s="64"/>
      <c r="P32" s="65"/>
      <c r="Q32" s="65"/>
      <c r="R32" s="65"/>
      <c r="S32" s="64"/>
      <c r="T32" s="65"/>
      <c r="U32" s="65"/>
      <c r="V32" s="65"/>
      <c r="W32" s="64"/>
      <c r="X32" s="65"/>
      <c r="Y32" s="65"/>
      <c r="Z32" s="65"/>
      <c r="AA32" s="82"/>
    </row>
    <row r="33" spans="2:27" ht="15">
      <c r="B33" s="60" t="s">
        <v>62</v>
      </c>
      <c r="C33" s="61"/>
      <c r="D33" s="61"/>
      <c r="E33" s="61"/>
      <c r="F33" s="114"/>
      <c r="G33" s="63"/>
      <c r="H33" s="123"/>
      <c r="I33" s="109"/>
      <c r="J33" s="109"/>
      <c r="K33" s="111"/>
      <c r="L33" s="65"/>
      <c r="M33" s="65"/>
      <c r="N33" s="65"/>
      <c r="O33" s="64"/>
      <c r="P33" s="65"/>
      <c r="Q33" s="65"/>
      <c r="R33" s="65"/>
      <c r="S33" s="64"/>
      <c r="T33" s="65"/>
      <c r="U33" s="65"/>
      <c r="V33" s="65"/>
      <c r="W33" s="64"/>
      <c r="X33" s="65"/>
      <c r="Y33" s="65"/>
      <c r="Z33" s="65"/>
      <c r="AA33" s="82"/>
    </row>
    <row r="34" spans="2:27" ht="15">
      <c r="B34" s="60"/>
      <c r="C34" s="113" t="s">
        <v>33</v>
      </c>
      <c r="D34" s="61"/>
      <c r="E34" s="61"/>
      <c r="F34" s="114"/>
      <c r="G34" s="72" t="s">
        <v>52</v>
      </c>
      <c r="H34" s="130">
        <v>4.459453790391194</v>
      </c>
      <c r="I34" s="131">
        <v>4.972218286621313</v>
      </c>
      <c r="J34" s="131">
        <v>4.185980187710726</v>
      </c>
      <c r="K34" s="132">
        <v>6.463319872026489</v>
      </c>
      <c r="L34" s="86">
        <v>-0.44194407108493294</v>
      </c>
      <c r="M34" s="86">
        <v>3.9934201213778238</v>
      </c>
      <c r="N34" s="86">
        <v>-0.9560463655512592</v>
      </c>
      <c r="O34" s="85">
        <v>4.042944356963929</v>
      </c>
      <c r="P34" s="86">
        <v>2.6316946634235023</v>
      </c>
      <c r="Q34" s="86">
        <v>-2.113769438575403</v>
      </c>
      <c r="R34" s="86">
        <v>0.421187833908121</v>
      </c>
      <c r="S34" s="85">
        <v>0.8156574630411768</v>
      </c>
      <c r="T34" s="86">
        <v>1.5147964701753125</v>
      </c>
      <c r="U34" s="86">
        <v>1.5247178103902712</v>
      </c>
      <c r="V34" s="86">
        <v>1.558573321638164</v>
      </c>
      <c r="W34" s="85">
        <v>1.5814275905031963</v>
      </c>
      <c r="X34" s="86">
        <v>1.5942303761107297</v>
      </c>
      <c r="Y34" s="86">
        <v>1.5724969690760418</v>
      </c>
      <c r="Z34" s="86">
        <v>1.5896513757855786</v>
      </c>
      <c r="AA34" s="92">
        <v>1.5872371469191933</v>
      </c>
    </row>
    <row r="35" spans="2:27" ht="15">
      <c r="B35" s="71"/>
      <c r="C35" s="67"/>
      <c r="D35" s="83" t="s">
        <v>63</v>
      </c>
      <c r="E35" s="67"/>
      <c r="F35" s="68"/>
      <c r="G35" s="72" t="s">
        <v>52</v>
      </c>
      <c r="H35" s="107">
        <v>4.468599977943825</v>
      </c>
      <c r="I35" s="86">
        <v>8.694940140106738</v>
      </c>
      <c r="J35" s="86">
        <v>4.199378816924963</v>
      </c>
      <c r="K35" s="85">
        <v>6.3576041605340805</v>
      </c>
      <c r="L35" s="86">
        <v>1.0915345665197407</v>
      </c>
      <c r="M35" s="86">
        <v>4.7549522547842</v>
      </c>
      <c r="N35" s="86">
        <v>-8.04857695380646</v>
      </c>
      <c r="O35" s="85">
        <v>9.468428514550425</v>
      </c>
      <c r="P35" s="86">
        <v>5.47729275447881</v>
      </c>
      <c r="Q35" s="86">
        <v>-1.1999923318492307</v>
      </c>
      <c r="R35" s="86">
        <v>0.053140791548301536</v>
      </c>
      <c r="S35" s="85">
        <v>0.7992124593602057</v>
      </c>
      <c r="T35" s="86">
        <v>1.4955317415193576</v>
      </c>
      <c r="U35" s="86">
        <v>1.530085153352573</v>
      </c>
      <c r="V35" s="86">
        <v>1.5543227551336969</v>
      </c>
      <c r="W35" s="85">
        <v>1.547649724541003</v>
      </c>
      <c r="X35" s="86">
        <v>1.537544912638353</v>
      </c>
      <c r="Y35" s="86">
        <v>1.5494631636907599</v>
      </c>
      <c r="Z35" s="86">
        <v>1.5984058934100744</v>
      </c>
      <c r="AA35" s="92">
        <v>1.566394357429644</v>
      </c>
    </row>
    <row r="36" spans="2:27" ht="15" customHeight="1">
      <c r="B36" s="71"/>
      <c r="C36" s="67"/>
      <c r="D36" s="83" t="s">
        <v>64</v>
      </c>
      <c r="E36" s="67"/>
      <c r="F36" s="68"/>
      <c r="G36" s="72" t="s">
        <v>52</v>
      </c>
      <c r="H36" s="107">
        <v>4.4520424945879</v>
      </c>
      <c r="I36" s="86">
        <v>1.4510399803328227</v>
      </c>
      <c r="J36" s="86">
        <v>4.671070781432874</v>
      </c>
      <c r="K36" s="85">
        <v>6.554273839764747</v>
      </c>
      <c r="L36" s="86">
        <v>-2.8771702553296734</v>
      </c>
      <c r="M36" s="86">
        <v>4.245122143114571</v>
      </c>
      <c r="N36" s="86">
        <v>0.7068855062109236</v>
      </c>
      <c r="O36" s="85">
        <v>6.595298184942621</v>
      </c>
      <c r="P36" s="86">
        <v>-4.948314855706698</v>
      </c>
      <c r="Q36" s="86">
        <v>0.20428678162858205</v>
      </c>
      <c r="R36" s="86">
        <v>0.10919351366209185</v>
      </c>
      <c r="S36" s="85">
        <v>0.8298171913424994</v>
      </c>
      <c r="T36" s="86">
        <v>1.5313790463377046</v>
      </c>
      <c r="U36" s="86">
        <v>1.5200993726946592</v>
      </c>
      <c r="V36" s="86">
        <v>1.5622311664346853</v>
      </c>
      <c r="W36" s="85">
        <v>1.6104930268971032</v>
      </c>
      <c r="X36" s="86">
        <v>1.6429773498551299</v>
      </c>
      <c r="Y36" s="86">
        <v>1.5922844692212124</v>
      </c>
      <c r="Z36" s="86">
        <v>1.582133859719633</v>
      </c>
      <c r="AA36" s="92">
        <v>1.6051377452696727</v>
      </c>
    </row>
    <row r="37" spans="2:27" ht="3.75" customHeight="1">
      <c r="B37" s="71"/>
      <c r="C37" s="67"/>
      <c r="D37" s="67"/>
      <c r="E37" s="67"/>
      <c r="F37" s="68"/>
      <c r="G37" s="72"/>
      <c r="H37" s="79"/>
      <c r="I37" s="67"/>
      <c r="J37" s="67"/>
      <c r="K37" s="68"/>
      <c r="L37" s="67"/>
      <c r="M37" s="67"/>
      <c r="N37" s="67"/>
      <c r="O37" s="68"/>
      <c r="P37" s="67"/>
      <c r="Q37" s="67"/>
      <c r="R37" s="67"/>
      <c r="S37" s="68"/>
      <c r="T37" s="67"/>
      <c r="U37" s="67"/>
      <c r="V37" s="67"/>
      <c r="W37" s="68"/>
      <c r="X37" s="67"/>
      <c r="Y37" s="67"/>
      <c r="Z37" s="67"/>
      <c r="AA37" s="70"/>
    </row>
    <row r="38" spans="2:27" ht="15" customHeight="1">
      <c r="B38" s="71"/>
      <c r="C38" s="67" t="s">
        <v>34</v>
      </c>
      <c r="D38" s="67"/>
      <c r="E38" s="67"/>
      <c r="F38" s="68"/>
      <c r="G38" s="72" t="s">
        <v>52</v>
      </c>
      <c r="H38" s="107">
        <v>2.8929109745017882</v>
      </c>
      <c r="I38" s="86">
        <v>6.065139686290792</v>
      </c>
      <c r="J38" s="86">
        <v>3.967769156932249</v>
      </c>
      <c r="K38" s="85">
        <v>5.97861156160495</v>
      </c>
      <c r="L38" s="86">
        <v>0.08622520596495065</v>
      </c>
      <c r="M38" s="86">
        <v>2.913249399074317</v>
      </c>
      <c r="N38" s="86">
        <v>0.18505912291382742</v>
      </c>
      <c r="O38" s="85">
        <v>4.062329653380871</v>
      </c>
      <c r="P38" s="86">
        <v>3.125230024899082</v>
      </c>
      <c r="Q38" s="86">
        <v>-1.8842677526098726</v>
      </c>
      <c r="R38" s="86">
        <v>0.46383281572039436</v>
      </c>
      <c r="S38" s="85">
        <v>0.9566539055009713</v>
      </c>
      <c r="T38" s="86">
        <v>1.3614987723997984</v>
      </c>
      <c r="U38" s="86">
        <v>1.3537025655627133</v>
      </c>
      <c r="V38" s="86">
        <v>1.3972686696761514</v>
      </c>
      <c r="W38" s="85">
        <v>1.4398421351226744</v>
      </c>
      <c r="X38" s="86">
        <v>1.4673250861327887</v>
      </c>
      <c r="Y38" s="86">
        <v>1.4777190359843644</v>
      </c>
      <c r="Z38" s="86">
        <v>1.5356275858287063</v>
      </c>
      <c r="AA38" s="92">
        <v>1.545966419707682</v>
      </c>
    </row>
    <row r="39" spans="2:27" ht="15" customHeight="1">
      <c r="B39" s="71"/>
      <c r="C39" s="67"/>
      <c r="D39" s="83" t="s">
        <v>65</v>
      </c>
      <c r="E39" s="67"/>
      <c r="F39" s="68"/>
      <c r="G39" s="72" t="s">
        <v>52</v>
      </c>
      <c r="H39" s="107">
        <v>2.7828610461022123</v>
      </c>
      <c r="I39" s="86">
        <v>7.203267462455742</v>
      </c>
      <c r="J39" s="86">
        <v>4.488084012505226</v>
      </c>
      <c r="K39" s="85">
        <v>5.978611561604936</v>
      </c>
      <c r="L39" s="86">
        <v>1.938338252726183</v>
      </c>
      <c r="M39" s="86">
        <v>2.7633199925010388</v>
      </c>
      <c r="N39" s="86">
        <v>0.6056675450984557</v>
      </c>
      <c r="O39" s="85">
        <v>2.465446226434608</v>
      </c>
      <c r="P39" s="86">
        <v>4.432910835181119</v>
      </c>
      <c r="Q39" s="86">
        <v>-1.324839842685094</v>
      </c>
      <c r="R39" s="86">
        <v>1.1839839953302231</v>
      </c>
      <c r="S39" s="85">
        <v>0.9566539055009713</v>
      </c>
      <c r="T39" s="86">
        <v>1.3614987723997984</v>
      </c>
      <c r="U39" s="86">
        <v>1.3537025655627133</v>
      </c>
      <c r="V39" s="86">
        <v>1.3972686696761514</v>
      </c>
      <c r="W39" s="85">
        <v>1.4398421351226744</v>
      </c>
      <c r="X39" s="86">
        <v>1.4673250861327887</v>
      </c>
      <c r="Y39" s="86">
        <v>1.4777190359843644</v>
      </c>
      <c r="Z39" s="86">
        <v>1.5356275858287063</v>
      </c>
      <c r="AA39" s="92">
        <v>1.545966419707682</v>
      </c>
    </row>
    <row r="40" spans="2:27" ht="15" customHeight="1">
      <c r="B40" s="71"/>
      <c r="C40" s="67"/>
      <c r="D40" s="83" t="s">
        <v>66</v>
      </c>
      <c r="E40" s="67"/>
      <c r="F40" s="68"/>
      <c r="G40" s="72" t="s">
        <v>52</v>
      </c>
      <c r="H40" s="107">
        <v>2.9404565610976903</v>
      </c>
      <c r="I40" s="86">
        <v>5.193010726292684</v>
      </c>
      <c r="J40" s="86">
        <v>4.114170163343275</v>
      </c>
      <c r="K40" s="85">
        <v>5.97861156160495</v>
      </c>
      <c r="L40" s="86">
        <v>-1.6126062988316363</v>
      </c>
      <c r="M40" s="86">
        <v>1.5125512392824874</v>
      </c>
      <c r="N40" s="86">
        <v>1.6210728516504247</v>
      </c>
      <c r="O40" s="85">
        <v>5.593680646092707</v>
      </c>
      <c r="P40" s="86">
        <v>1.112111677335463</v>
      </c>
      <c r="Q40" s="86">
        <v>-2.751306854148453</v>
      </c>
      <c r="R40" s="86">
        <v>1.200530051478708</v>
      </c>
      <c r="S40" s="85">
        <v>0.9566539055009713</v>
      </c>
      <c r="T40" s="86">
        <v>1.3614987723997984</v>
      </c>
      <c r="U40" s="86">
        <v>1.3537025655627133</v>
      </c>
      <c r="V40" s="86">
        <v>1.3972686696761514</v>
      </c>
      <c r="W40" s="85">
        <v>1.4398421351226744</v>
      </c>
      <c r="X40" s="86">
        <v>1.4673250861327887</v>
      </c>
      <c r="Y40" s="86">
        <v>1.4777190359843644</v>
      </c>
      <c r="Z40" s="86">
        <v>1.5356275858287063</v>
      </c>
      <c r="AA40" s="92">
        <v>1.545966419707682</v>
      </c>
    </row>
    <row r="41" spans="2:27" ht="3.75" customHeight="1">
      <c r="B41" s="60"/>
      <c r="C41" s="67"/>
      <c r="D41" s="67"/>
      <c r="E41" s="67"/>
      <c r="F41" s="68"/>
      <c r="G41" s="72"/>
      <c r="H41" s="79"/>
      <c r="I41" s="67"/>
      <c r="J41" s="67"/>
      <c r="K41" s="68"/>
      <c r="L41" s="67"/>
      <c r="M41" s="67"/>
      <c r="N41" s="67"/>
      <c r="O41" s="68"/>
      <c r="P41" s="67"/>
      <c r="Q41" s="67"/>
      <c r="R41" s="67"/>
      <c r="S41" s="68"/>
      <c r="T41" s="67"/>
      <c r="U41" s="67"/>
      <c r="V41" s="67"/>
      <c r="W41" s="68"/>
      <c r="X41" s="67"/>
      <c r="Y41" s="67"/>
      <c r="Z41" s="67"/>
      <c r="AA41" s="70"/>
    </row>
    <row r="42" spans="2:27" ht="15" customHeight="1">
      <c r="B42" s="60" t="s">
        <v>67</v>
      </c>
      <c r="C42" s="61"/>
      <c r="D42" s="61"/>
      <c r="E42" s="61"/>
      <c r="F42" s="114"/>
      <c r="G42" s="72"/>
      <c r="H42" s="79"/>
      <c r="I42" s="67"/>
      <c r="J42" s="67"/>
      <c r="K42" s="68"/>
      <c r="L42" s="67"/>
      <c r="M42" s="67"/>
      <c r="N42" s="67"/>
      <c r="O42" s="68"/>
      <c r="P42" s="67"/>
      <c r="Q42" s="67"/>
      <c r="R42" s="67"/>
      <c r="S42" s="68"/>
      <c r="T42" s="67"/>
      <c r="U42" s="67"/>
      <c r="V42" s="67"/>
      <c r="W42" s="68"/>
      <c r="X42" s="67"/>
      <c r="Y42" s="67"/>
      <c r="Z42" s="67"/>
      <c r="AA42" s="70"/>
    </row>
    <row r="43" spans="2:27" ht="15" customHeight="1">
      <c r="B43" s="60"/>
      <c r="C43" s="113" t="s">
        <v>33</v>
      </c>
      <c r="D43" s="61"/>
      <c r="E43" s="61"/>
      <c r="F43" s="114"/>
      <c r="G43" s="72" t="s">
        <v>52</v>
      </c>
      <c r="H43" s="107">
        <v>3.322740673616991</v>
      </c>
      <c r="I43" s="86">
        <v>1.8805033306487076</v>
      </c>
      <c r="J43" s="86">
        <v>5.6331015827037305</v>
      </c>
      <c r="K43" s="85">
        <v>8.276055772658381</v>
      </c>
      <c r="L43" s="124"/>
      <c r="M43" s="124"/>
      <c r="N43" s="124"/>
      <c r="O43" s="125"/>
      <c r="P43" s="124"/>
      <c r="Q43" s="124"/>
      <c r="R43" s="124"/>
      <c r="S43" s="125"/>
      <c r="T43" s="124"/>
      <c r="U43" s="124"/>
      <c r="V43" s="124"/>
      <c r="W43" s="125"/>
      <c r="X43" s="124"/>
      <c r="Y43" s="124"/>
      <c r="Z43" s="124"/>
      <c r="AA43" s="127"/>
    </row>
    <row r="44" spans="2:27" ht="15" customHeight="1" thickBot="1">
      <c r="B44" s="73"/>
      <c r="C44" s="74" t="s">
        <v>34</v>
      </c>
      <c r="D44" s="74"/>
      <c r="E44" s="74"/>
      <c r="F44" s="75"/>
      <c r="G44" s="76" t="s">
        <v>52</v>
      </c>
      <c r="H44" s="108">
        <v>2.6315974472598214</v>
      </c>
      <c r="I44" s="93">
        <v>2.041146479027006</v>
      </c>
      <c r="J44" s="93">
        <v>5.722960238666957</v>
      </c>
      <c r="K44" s="94">
        <v>7.759848616552105</v>
      </c>
      <c r="L44" s="150"/>
      <c r="M44" s="150"/>
      <c r="N44" s="150"/>
      <c r="O44" s="151"/>
      <c r="P44" s="150"/>
      <c r="Q44" s="150"/>
      <c r="R44" s="150"/>
      <c r="S44" s="151"/>
      <c r="T44" s="150"/>
      <c r="U44" s="150"/>
      <c r="V44" s="150"/>
      <c r="W44" s="151"/>
      <c r="X44" s="150"/>
      <c r="Y44" s="150"/>
      <c r="Z44" s="150"/>
      <c r="AA44" s="152"/>
    </row>
    <row r="45" ht="15">
      <c r="B45" s="51" t="s">
        <v>144</v>
      </c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6"/>
  <sheetViews>
    <sheetView zoomScale="80" zoomScaleNormal="80" zoomScalePageLayoutView="0" workbookViewId="0" topLeftCell="A1">
      <selection activeCell="Q33" sqref="Q33"/>
    </sheetView>
  </sheetViews>
  <sheetFormatPr defaultColWidth="9.140625" defaultRowHeight="15"/>
  <cols>
    <col min="1" max="2" width="3.140625" style="51" customWidth="1"/>
    <col min="3" max="3" width="36.421875" style="51" customWidth="1"/>
    <col min="4" max="23" width="7.7109375" style="51" customWidth="1"/>
    <col min="24" max="16384" width="9.140625" style="51" customWidth="1"/>
  </cols>
  <sheetData>
    <row r="1" ht="22.5" customHeight="1" thickBot="1">
      <c r="B1" s="50" t="s">
        <v>163</v>
      </c>
    </row>
    <row r="2" spans="2:23" ht="15">
      <c r="B2" s="254" t="s">
        <v>72</v>
      </c>
      <c r="C2" s="255"/>
      <c r="D2" s="253">
        <v>2013</v>
      </c>
      <c r="E2" s="251"/>
      <c r="F2" s="251"/>
      <c r="G2" s="251"/>
      <c r="H2" s="252"/>
      <c r="I2" s="251">
        <v>2014</v>
      </c>
      <c r="J2" s="251"/>
      <c r="K2" s="251"/>
      <c r="L2" s="251"/>
      <c r="M2" s="252"/>
      <c r="N2" s="251">
        <v>2015</v>
      </c>
      <c r="O2" s="251"/>
      <c r="P2" s="251"/>
      <c r="Q2" s="251"/>
      <c r="R2" s="252"/>
      <c r="S2" s="251">
        <v>2016</v>
      </c>
      <c r="T2" s="251"/>
      <c r="U2" s="251"/>
      <c r="V2" s="251"/>
      <c r="W2" s="252"/>
    </row>
    <row r="3" spans="2:23" ht="81.75" customHeight="1" thickBot="1">
      <c r="B3" s="256"/>
      <c r="C3" s="257"/>
      <c r="D3" s="167" t="s">
        <v>80</v>
      </c>
      <c r="E3" s="168" t="s">
        <v>81</v>
      </c>
      <c r="F3" s="168" t="s">
        <v>82</v>
      </c>
      <c r="G3" s="169" t="s">
        <v>83</v>
      </c>
      <c r="H3" s="170" t="s">
        <v>84</v>
      </c>
      <c r="I3" s="167" t="s">
        <v>80</v>
      </c>
      <c r="J3" s="168" t="s">
        <v>81</v>
      </c>
      <c r="K3" s="168" t="s">
        <v>82</v>
      </c>
      <c r="L3" s="169" t="s">
        <v>83</v>
      </c>
      <c r="M3" s="170" t="s">
        <v>84</v>
      </c>
      <c r="N3" s="167" t="s">
        <v>80</v>
      </c>
      <c r="O3" s="168" t="s">
        <v>81</v>
      </c>
      <c r="P3" s="168" t="s">
        <v>82</v>
      </c>
      <c r="Q3" s="169" t="s">
        <v>83</v>
      </c>
      <c r="R3" s="170" t="s">
        <v>84</v>
      </c>
      <c r="S3" s="167" t="s">
        <v>80</v>
      </c>
      <c r="T3" s="168" t="s">
        <v>81</v>
      </c>
      <c r="U3" s="168" t="s">
        <v>82</v>
      </c>
      <c r="V3" s="169" t="s">
        <v>83</v>
      </c>
      <c r="W3" s="170" t="s">
        <v>84</v>
      </c>
    </row>
    <row r="4" spans="2:23" ht="15" customHeight="1">
      <c r="B4" s="71" t="s">
        <v>78</v>
      </c>
      <c r="C4" s="70"/>
      <c r="D4" s="171">
        <f>Súhrn!G12</f>
        <v>0.9408261139173675</v>
      </c>
      <c r="E4" s="128">
        <v>0.9408261139173479</v>
      </c>
      <c r="F4" s="128">
        <v>0.9</v>
      </c>
      <c r="G4" s="129">
        <v>0.941</v>
      </c>
      <c r="H4" s="172">
        <v>0.941</v>
      </c>
      <c r="I4" s="171">
        <f>Súhrn!H12</f>
        <v>2.3477382658053045</v>
      </c>
      <c r="J4" s="128">
        <v>2.417869798327743</v>
      </c>
      <c r="K4" s="128">
        <v>2.2</v>
      </c>
      <c r="L4" s="129">
        <v>2.299</v>
      </c>
      <c r="M4" s="172">
        <v>2.029</v>
      </c>
      <c r="N4" s="171">
        <f>Súhrn!I12</f>
        <v>2.9495068890899887</v>
      </c>
      <c r="O4" s="128">
        <v>2.6000691656083763</v>
      </c>
      <c r="P4" s="128">
        <v>3.1</v>
      </c>
      <c r="Q4" s="129">
        <v>2.95</v>
      </c>
      <c r="R4" s="172">
        <v>2.867</v>
      </c>
      <c r="S4" s="171">
        <f>Súhrn!J12</f>
        <v>3.5202053392721098</v>
      </c>
      <c r="T4" s="128">
        <v>3.547544532947522</v>
      </c>
      <c r="U4" s="128" t="s">
        <v>112</v>
      </c>
      <c r="V4" s="129">
        <v>3.5</v>
      </c>
      <c r="W4" s="172" t="s">
        <v>112</v>
      </c>
    </row>
    <row r="5" spans="2:23" ht="15" customHeight="1">
      <c r="B5" s="71"/>
      <c r="C5" s="70" t="s">
        <v>73</v>
      </c>
      <c r="D5" s="171">
        <f>Súhrn!G13</f>
        <v>-0.07186176254181476</v>
      </c>
      <c r="E5" s="128">
        <v>-0.05029282886619413</v>
      </c>
      <c r="F5" s="128">
        <v>-0.1</v>
      </c>
      <c r="G5" s="129" t="s">
        <v>112</v>
      </c>
      <c r="H5" s="172">
        <v>-0.072</v>
      </c>
      <c r="I5" s="171">
        <f>Súhrn!H13</f>
        <v>2.9529887843335274</v>
      </c>
      <c r="J5" s="128">
        <v>2.9117271820193302</v>
      </c>
      <c r="K5" s="128">
        <v>1.3</v>
      </c>
      <c r="L5" s="129" t="s">
        <v>112</v>
      </c>
      <c r="M5" s="172">
        <v>4.142</v>
      </c>
      <c r="N5" s="171">
        <f>Súhrn!I13</f>
        <v>2.204624949094125</v>
      </c>
      <c r="O5" s="128">
        <v>2.3887293347670147</v>
      </c>
      <c r="P5" s="128">
        <v>2.3</v>
      </c>
      <c r="Q5" s="129" t="s">
        <v>112</v>
      </c>
      <c r="R5" s="172">
        <v>1.935</v>
      </c>
      <c r="S5" s="171">
        <f>Súhrn!J13</f>
        <v>2.3560322599531958</v>
      </c>
      <c r="T5" s="128">
        <v>2.711402798345741</v>
      </c>
      <c r="U5" s="128" t="s">
        <v>112</v>
      </c>
      <c r="V5" s="129" t="s">
        <v>112</v>
      </c>
      <c r="W5" s="172" t="s">
        <v>112</v>
      </c>
    </row>
    <row r="6" spans="2:23" ht="15">
      <c r="B6" s="71"/>
      <c r="C6" s="70" t="s">
        <v>74</v>
      </c>
      <c r="D6" s="171">
        <f>Súhrn!G14</f>
        <v>1.4204192182880888</v>
      </c>
      <c r="E6" s="128">
        <v>1.4204192182881936</v>
      </c>
      <c r="F6" s="128">
        <v>1.4</v>
      </c>
      <c r="G6" s="129" t="s">
        <v>112</v>
      </c>
      <c r="H6" s="172">
        <v>1.42</v>
      </c>
      <c r="I6" s="171">
        <f>Súhrn!H14</f>
        <v>4.065989858293875</v>
      </c>
      <c r="J6" s="128">
        <v>2.0423142139077033</v>
      </c>
      <c r="K6" s="128">
        <v>2.4</v>
      </c>
      <c r="L6" s="129" t="s">
        <v>112</v>
      </c>
      <c r="M6" s="172">
        <v>1.339</v>
      </c>
      <c r="N6" s="171">
        <f>Súhrn!I14</f>
        <v>1.429879093905953</v>
      </c>
      <c r="O6" s="128">
        <v>-3.8462206595765935</v>
      </c>
      <c r="P6" s="128">
        <v>1.5</v>
      </c>
      <c r="Q6" s="129" t="s">
        <v>112</v>
      </c>
      <c r="R6" s="172">
        <v>-0.153</v>
      </c>
      <c r="S6" s="171">
        <f>Súhrn!J14</f>
        <v>1.1698364064824887</v>
      </c>
      <c r="T6" s="128">
        <v>-0.24469716071515712</v>
      </c>
      <c r="U6" s="128" t="s">
        <v>112</v>
      </c>
      <c r="V6" s="129" t="s">
        <v>112</v>
      </c>
      <c r="W6" s="172" t="s">
        <v>112</v>
      </c>
    </row>
    <row r="7" spans="2:23" ht="15">
      <c r="B7" s="71"/>
      <c r="C7" s="70" t="s">
        <v>75</v>
      </c>
      <c r="D7" s="171">
        <f>Súhrn!G15</f>
        <v>-4.301180941387614</v>
      </c>
      <c r="E7" s="128">
        <v>-4.301180941387617</v>
      </c>
      <c r="F7" s="128">
        <v>-4.3</v>
      </c>
      <c r="G7" s="129" t="s">
        <v>112</v>
      </c>
      <c r="H7" s="172">
        <v>-4.301</v>
      </c>
      <c r="I7" s="171">
        <f>Súhrn!H15</f>
        <v>5.245733559226622</v>
      </c>
      <c r="J7" s="128">
        <v>4.786120328708443</v>
      </c>
      <c r="K7" s="128">
        <v>2.3</v>
      </c>
      <c r="L7" s="129" t="s">
        <v>112</v>
      </c>
      <c r="M7" s="172">
        <v>2.993</v>
      </c>
      <c r="N7" s="171">
        <f>Súhrn!I15</f>
        <v>3.3909450050413312</v>
      </c>
      <c r="O7" s="128">
        <v>2.7251846642996735</v>
      </c>
      <c r="P7" s="128">
        <v>3.5</v>
      </c>
      <c r="Q7" s="129" t="s">
        <v>112</v>
      </c>
      <c r="R7" s="172">
        <v>3.752</v>
      </c>
      <c r="S7" s="171">
        <f>Súhrn!J15</f>
        <v>3.6360770149620407</v>
      </c>
      <c r="T7" s="128">
        <v>1.3973964642841619</v>
      </c>
      <c r="U7" s="128" t="s">
        <v>112</v>
      </c>
      <c r="V7" s="129" t="s">
        <v>112</v>
      </c>
      <c r="W7" s="172" t="s">
        <v>112</v>
      </c>
    </row>
    <row r="8" spans="2:23" ht="15">
      <c r="B8" s="71"/>
      <c r="C8" s="70" t="s">
        <v>76</v>
      </c>
      <c r="D8" s="171">
        <f>Súhrn!G16</f>
        <v>4.459453790391194</v>
      </c>
      <c r="E8" s="128">
        <v>4.459453790391343</v>
      </c>
      <c r="F8" s="128">
        <v>4.5</v>
      </c>
      <c r="G8" s="129">
        <v>4.46</v>
      </c>
      <c r="H8" s="172">
        <v>4.459</v>
      </c>
      <c r="I8" s="171">
        <f>Súhrn!H16</f>
        <v>4.972218286621313</v>
      </c>
      <c r="J8" s="128">
        <v>4.554014855642885</v>
      </c>
      <c r="K8" s="128">
        <v>5.6</v>
      </c>
      <c r="L8" s="129">
        <v>4.8</v>
      </c>
      <c r="M8" s="172">
        <v>6.221</v>
      </c>
      <c r="N8" s="171">
        <f>Súhrn!I16</f>
        <v>4.185980187710726</v>
      </c>
      <c r="O8" s="128">
        <v>4.266977038499609</v>
      </c>
      <c r="P8" s="128">
        <v>6.4</v>
      </c>
      <c r="Q8" s="129">
        <v>5</v>
      </c>
      <c r="R8" s="172">
        <v>6.108</v>
      </c>
      <c r="S8" s="171">
        <f>Súhrn!J16</f>
        <v>6.463319872026489</v>
      </c>
      <c r="T8" s="128">
        <v>5.965209304366126</v>
      </c>
      <c r="U8" s="128" t="s">
        <v>112</v>
      </c>
      <c r="V8" s="129">
        <v>5.12</v>
      </c>
      <c r="W8" s="172" t="s">
        <v>112</v>
      </c>
    </row>
    <row r="9" spans="2:23" ht="15">
      <c r="B9" s="71"/>
      <c r="C9" s="70" t="s">
        <v>77</v>
      </c>
      <c r="D9" s="171">
        <f>Súhrn!G17</f>
        <v>2.8929109745017882</v>
      </c>
      <c r="E9" s="128">
        <v>2.8929109745018167</v>
      </c>
      <c r="F9" s="128">
        <v>2.9</v>
      </c>
      <c r="G9" s="129">
        <v>2.893</v>
      </c>
      <c r="H9" s="172">
        <v>2.893</v>
      </c>
      <c r="I9" s="171">
        <f>Súhrn!H17</f>
        <v>6.065139686290792</v>
      </c>
      <c r="J9" s="128">
        <v>5.692641657543818</v>
      </c>
      <c r="K9" s="128">
        <v>5.4</v>
      </c>
      <c r="L9" s="129">
        <v>4.1</v>
      </c>
      <c r="M9" s="172">
        <v>5.708</v>
      </c>
      <c r="N9" s="171">
        <f>Súhrn!I17</f>
        <v>3.967769156932249</v>
      </c>
      <c r="O9" s="128">
        <v>3.3728554979812975</v>
      </c>
      <c r="P9" s="128">
        <v>6.1</v>
      </c>
      <c r="Q9" s="129">
        <v>4.5</v>
      </c>
      <c r="R9" s="172">
        <v>5.403</v>
      </c>
      <c r="S9" s="171">
        <f>Súhrn!J17</f>
        <v>5.97861156160495</v>
      </c>
      <c r="T9" s="128">
        <v>4.713004185410785</v>
      </c>
      <c r="U9" s="128" t="s">
        <v>112</v>
      </c>
      <c r="V9" s="129">
        <v>5.1</v>
      </c>
      <c r="W9" s="172" t="s">
        <v>112</v>
      </c>
    </row>
    <row r="10" spans="2:23" ht="3.75" customHeight="1">
      <c r="B10" s="71"/>
      <c r="C10" s="70"/>
      <c r="D10" s="171"/>
      <c r="E10" s="128"/>
      <c r="F10" s="128"/>
      <c r="G10" s="129"/>
      <c r="H10" s="172"/>
      <c r="I10" s="171"/>
      <c r="J10" s="128"/>
      <c r="K10" s="128"/>
      <c r="L10" s="129"/>
      <c r="M10" s="172"/>
      <c r="N10" s="171"/>
      <c r="O10" s="128"/>
      <c r="P10" s="128"/>
      <c r="Q10" s="129"/>
      <c r="R10" s="172"/>
      <c r="S10" s="171"/>
      <c r="T10" s="128"/>
      <c r="U10" s="128"/>
      <c r="V10" s="129"/>
      <c r="W10" s="172"/>
    </row>
    <row r="11" spans="2:23" ht="15">
      <c r="B11" s="71" t="s">
        <v>38</v>
      </c>
      <c r="C11" s="70"/>
      <c r="D11" s="171">
        <f>Súhrn!G7</f>
        <v>1.4650251048903016</v>
      </c>
      <c r="E11" s="129">
        <v>1.460878177616376</v>
      </c>
      <c r="F11" s="129">
        <v>1.5</v>
      </c>
      <c r="G11" s="129" t="s">
        <v>112</v>
      </c>
      <c r="H11" s="172">
        <v>1.465</v>
      </c>
      <c r="I11" s="171">
        <f>Súhrn!H7</f>
        <v>-0.005921176701406239</v>
      </c>
      <c r="J11" s="129">
        <v>0.13069168950689639</v>
      </c>
      <c r="K11" s="128">
        <v>0.4</v>
      </c>
      <c r="L11" s="129" t="s">
        <v>112</v>
      </c>
      <c r="M11" s="172">
        <v>0.426</v>
      </c>
      <c r="N11" s="171">
        <f>Súhrn!I7</f>
        <v>1.1993094799440627</v>
      </c>
      <c r="O11" s="129">
        <v>1.036614814626154</v>
      </c>
      <c r="P11" s="128">
        <v>1.6</v>
      </c>
      <c r="Q11" s="129" t="s">
        <v>112</v>
      </c>
      <c r="R11" s="172">
        <v>1.033</v>
      </c>
      <c r="S11" s="171">
        <f>Súhrn!J7</f>
        <v>1.8643593971736863</v>
      </c>
      <c r="T11" s="129">
        <v>1.9240697408834218</v>
      </c>
      <c r="U11" s="128" t="s">
        <v>112</v>
      </c>
      <c r="V11" s="129" t="s">
        <v>112</v>
      </c>
      <c r="W11" s="172" t="s">
        <v>112</v>
      </c>
    </row>
    <row r="12" spans="2:23" ht="3.75" customHeight="1">
      <c r="B12" s="71"/>
      <c r="C12" s="70"/>
      <c r="D12" s="68"/>
      <c r="E12" s="68"/>
      <c r="F12" s="68"/>
      <c r="G12" s="68"/>
      <c r="H12" s="172"/>
      <c r="I12" s="171"/>
      <c r="J12" s="68"/>
      <c r="K12" s="128"/>
      <c r="L12" s="129"/>
      <c r="M12" s="172"/>
      <c r="N12" s="171"/>
      <c r="O12" s="68"/>
      <c r="P12" s="128"/>
      <c r="Q12" s="129"/>
      <c r="R12" s="172"/>
      <c r="S12" s="171"/>
      <c r="T12" s="68"/>
      <c r="U12" s="128"/>
      <c r="V12" s="129"/>
      <c r="W12" s="172"/>
    </row>
    <row r="13" spans="2:23" ht="15">
      <c r="B13" s="71" t="s">
        <v>109</v>
      </c>
      <c r="C13" s="70"/>
      <c r="D13" s="171">
        <f>Súhrn!G24</f>
        <v>-0.7776657580623265</v>
      </c>
      <c r="E13" s="129">
        <v>-0.7776094464108207</v>
      </c>
      <c r="F13" s="129">
        <v>-0.8</v>
      </c>
      <c r="G13" s="129" t="s">
        <v>112</v>
      </c>
      <c r="H13" s="129" t="s">
        <v>112</v>
      </c>
      <c r="I13" s="171">
        <f>Súhrn!H24</f>
        <v>1.1473096668896545</v>
      </c>
      <c r="J13" s="129">
        <v>1.0785657181730413</v>
      </c>
      <c r="K13" s="128">
        <v>0.5</v>
      </c>
      <c r="L13" s="129" t="s">
        <v>112</v>
      </c>
      <c r="M13" s="129" t="s">
        <v>112</v>
      </c>
      <c r="N13" s="171">
        <f>Súhrn!I24</f>
        <v>0.6291248134758547</v>
      </c>
      <c r="O13" s="129">
        <v>0.4126672640218043</v>
      </c>
      <c r="P13" s="128">
        <v>0.6</v>
      </c>
      <c r="Q13" s="129" t="s">
        <v>112</v>
      </c>
      <c r="R13" s="129" t="s">
        <v>112</v>
      </c>
      <c r="S13" s="171">
        <f>Súhrn!J24</f>
        <v>0.552362604880102</v>
      </c>
      <c r="T13" s="129">
        <v>0.5128156363244596</v>
      </c>
      <c r="U13" s="128" t="s">
        <v>112</v>
      </c>
      <c r="V13" s="129" t="s">
        <v>112</v>
      </c>
      <c r="W13" s="172" t="s">
        <v>112</v>
      </c>
    </row>
    <row r="14" spans="2:23" ht="15">
      <c r="B14" s="71" t="s">
        <v>79</v>
      </c>
      <c r="C14" s="70"/>
      <c r="D14" s="171">
        <f>Súhrn!G26</f>
        <v>14.215914189958538</v>
      </c>
      <c r="E14" s="128">
        <v>14.216446900803078</v>
      </c>
      <c r="F14" s="128">
        <v>14.2</v>
      </c>
      <c r="G14" s="129">
        <v>14.173</v>
      </c>
      <c r="H14" s="172">
        <v>14.216792039899339</v>
      </c>
      <c r="I14" s="171">
        <f>Súhrn!H26</f>
        <v>13.44572171537462</v>
      </c>
      <c r="J14" s="128">
        <v>13.506137135060234</v>
      </c>
      <c r="K14" s="128">
        <v>13.6</v>
      </c>
      <c r="L14" s="129">
        <v>13.856</v>
      </c>
      <c r="M14" s="172">
        <v>13.929894992606116</v>
      </c>
      <c r="N14" s="171">
        <f>Súhrn!I26</f>
        <v>12.817471373967665</v>
      </c>
      <c r="O14" s="128">
        <v>13.03237451672615</v>
      </c>
      <c r="P14" s="128">
        <v>12.9</v>
      </c>
      <c r="Q14" s="129">
        <v>13.601</v>
      </c>
      <c r="R14" s="172">
        <v>13.225954226796667</v>
      </c>
      <c r="S14" s="171">
        <f>Súhrn!J26</f>
        <v>12.063098546333606</v>
      </c>
      <c r="T14" s="128">
        <v>12.23292822228534</v>
      </c>
      <c r="U14" s="128" t="s">
        <v>112</v>
      </c>
      <c r="V14" s="129">
        <v>13.249</v>
      </c>
      <c r="W14" s="172" t="s">
        <v>112</v>
      </c>
    </row>
    <row r="15" spans="2:23" ht="15">
      <c r="B15" s="71" t="s">
        <v>110</v>
      </c>
      <c r="C15" s="70"/>
      <c r="D15" s="171">
        <f>Súhrn!G31</f>
        <v>2.360248447204995</v>
      </c>
      <c r="E15" s="128">
        <v>2.360248447204971</v>
      </c>
      <c r="F15" s="128" t="s">
        <v>112</v>
      </c>
      <c r="G15" s="129" t="s">
        <v>112</v>
      </c>
      <c r="H15" s="172" t="s">
        <v>112</v>
      </c>
      <c r="I15" s="171">
        <f>Súhrn!H31</f>
        <v>4.344628106796151</v>
      </c>
      <c r="J15" s="128">
        <v>4.247572815533984</v>
      </c>
      <c r="K15" s="128" t="s">
        <v>112</v>
      </c>
      <c r="L15" s="129" t="s">
        <v>112</v>
      </c>
      <c r="M15" s="172" t="s">
        <v>112</v>
      </c>
      <c r="N15" s="171">
        <f>Súhrn!I31</f>
        <v>2.6845943563149888</v>
      </c>
      <c r="O15" s="128">
        <v>3.259604190919685</v>
      </c>
      <c r="P15" s="128" t="s">
        <v>112</v>
      </c>
      <c r="Q15" s="129" t="s">
        <v>112</v>
      </c>
      <c r="R15" s="172" t="s">
        <v>112</v>
      </c>
      <c r="S15" s="171">
        <f>Súhrn!J31</f>
        <v>4.0629047014179065</v>
      </c>
      <c r="T15" s="128">
        <v>4.171364148816226</v>
      </c>
      <c r="U15" s="128" t="s">
        <v>112</v>
      </c>
      <c r="V15" s="129" t="s">
        <v>112</v>
      </c>
      <c r="W15" s="172" t="s">
        <v>112</v>
      </c>
    </row>
    <row r="16" spans="2:23" ht="15">
      <c r="B16" s="71" t="s">
        <v>103</v>
      </c>
      <c r="C16" s="70"/>
      <c r="D16" s="171">
        <f>Súhrn!G30</f>
        <v>0.7978496686574204</v>
      </c>
      <c r="E16" s="186" t="s">
        <v>112</v>
      </c>
      <c r="F16" s="186">
        <v>0.8</v>
      </c>
      <c r="G16" s="187" t="s">
        <v>112</v>
      </c>
      <c r="H16" s="188">
        <v>0.7978901523964854</v>
      </c>
      <c r="I16" s="189">
        <f>Súhrn!H30</f>
        <v>3.958163897267866</v>
      </c>
      <c r="J16" s="186" t="s">
        <v>112</v>
      </c>
      <c r="K16" s="186">
        <v>2.4</v>
      </c>
      <c r="L16" s="187" t="s">
        <v>112</v>
      </c>
      <c r="M16" s="188">
        <v>2.1710627495173496</v>
      </c>
      <c r="N16" s="189">
        <f>Súhrn!I30</f>
        <v>3.2219314173021587</v>
      </c>
      <c r="O16" s="186" t="s">
        <v>112</v>
      </c>
      <c r="P16" s="186">
        <v>2.7</v>
      </c>
      <c r="Q16" s="187" t="s">
        <v>112</v>
      </c>
      <c r="R16" s="188">
        <v>3.337046580542191</v>
      </c>
      <c r="S16" s="189">
        <f>Súhrn!J30</f>
        <v>4.062698008001163</v>
      </c>
      <c r="T16" s="186" t="s">
        <v>112</v>
      </c>
      <c r="U16" s="128" t="s">
        <v>112</v>
      </c>
      <c r="V16" s="129" t="s">
        <v>112</v>
      </c>
      <c r="W16" s="172" t="s">
        <v>112</v>
      </c>
    </row>
    <row r="17" spans="2:23" ht="3.75" customHeight="1">
      <c r="B17" s="71"/>
      <c r="C17" s="70"/>
      <c r="D17" s="171"/>
      <c r="E17" s="128"/>
      <c r="F17" s="128"/>
      <c r="G17" s="129"/>
      <c r="H17" s="172"/>
      <c r="I17" s="171"/>
      <c r="J17" s="128"/>
      <c r="K17" s="128"/>
      <c r="L17" s="129"/>
      <c r="M17" s="172"/>
      <c r="N17" s="171"/>
      <c r="O17" s="128"/>
      <c r="P17" s="128"/>
      <c r="Q17" s="129"/>
      <c r="R17" s="172"/>
      <c r="S17" s="171"/>
      <c r="T17" s="128"/>
      <c r="U17" s="128"/>
      <c r="V17" s="129"/>
      <c r="W17" s="172"/>
    </row>
    <row r="18" spans="2:23" ht="15">
      <c r="B18" s="71" t="s">
        <v>70</v>
      </c>
      <c r="C18" s="70"/>
      <c r="D18" s="171" t="s">
        <v>112</v>
      </c>
      <c r="E18" s="129">
        <v>-2.77</v>
      </c>
      <c r="F18" s="129">
        <v>-2.8</v>
      </c>
      <c r="G18" s="129">
        <v>-2.985</v>
      </c>
      <c r="H18" s="172">
        <v>-2.793307463524049</v>
      </c>
      <c r="I18" s="171" t="s">
        <v>112</v>
      </c>
      <c r="J18" s="129">
        <v>-2.83</v>
      </c>
      <c r="K18" s="129">
        <v>-2.9</v>
      </c>
      <c r="L18" s="129">
        <v>-3.753</v>
      </c>
      <c r="M18" s="172">
        <v>-2.7101933815984753</v>
      </c>
      <c r="N18" s="171" t="s">
        <v>112</v>
      </c>
      <c r="O18" s="129">
        <v>-2.49</v>
      </c>
      <c r="P18" s="129">
        <v>-2.8</v>
      </c>
      <c r="Q18" s="129">
        <v>-3.78</v>
      </c>
      <c r="R18" s="172">
        <v>-2.640498136811608</v>
      </c>
      <c r="S18" s="171" t="s">
        <v>112</v>
      </c>
      <c r="T18" s="129">
        <v>-1.62</v>
      </c>
      <c r="U18" s="128" t="s">
        <v>112</v>
      </c>
      <c r="V18" s="129">
        <v>-3.76</v>
      </c>
      <c r="W18" s="172" t="s">
        <v>112</v>
      </c>
    </row>
    <row r="19" spans="2:23" ht="15">
      <c r="B19" s="71" t="s">
        <v>101</v>
      </c>
      <c r="C19" s="70"/>
      <c r="D19" s="171" t="s">
        <v>112</v>
      </c>
      <c r="E19" s="129">
        <v>55.42</v>
      </c>
      <c r="F19" s="129">
        <v>55.4</v>
      </c>
      <c r="G19" s="129">
        <v>54.867</v>
      </c>
      <c r="H19" s="172">
        <v>59.29533859986458</v>
      </c>
      <c r="I19" s="171" t="s">
        <v>112</v>
      </c>
      <c r="J19" s="129">
        <v>55.43</v>
      </c>
      <c r="K19" s="129">
        <v>56.3</v>
      </c>
      <c r="L19" s="129">
        <v>58.621</v>
      </c>
      <c r="M19" s="172">
        <v>59.09022484753174</v>
      </c>
      <c r="N19" s="171" t="s">
        <v>112</v>
      </c>
      <c r="O19" s="129">
        <v>55.38</v>
      </c>
      <c r="P19" s="129">
        <v>57.8</v>
      </c>
      <c r="Q19" s="129">
        <v>59.783</v>
      </c>
      <c r="R19" s="172">
        <v>60.072477015414506</v>
      </c>
      <c r="S19" s="171" t="s">
        <v>112</v>
      </c>
      <c r="T19" s="129">
        <v>53.35</v>
      </c>
      <c r="U19" s="128" t="s">
        <v>112</v>
      </c>
      <c r="V19" s="129">
        <v>60.42</v>
      </c>
      <c r="W19" s="172" t="s">
        <v>112</v>
      </c>
    </row>
    <row r="20" spans="2:23" ht="3.75" customHeight="1">
      <c r="B20" s="71"/>
      <c r="C20" s="70"/>
      <c r="D20" s="171"/>
      <c r="E20" s="129"/>
      <c r="F20" s="129"/>
      <c r="G20" s="129"/>
      <c r="H20" s="172"/>
      <c r="I20" s="171"/>
      <c r="J20" s="129"/>
      <c r="K20" s="129"/>
      <c r="L20" s="129"/>
      <c r="M20" s="172"/>
      <c r="N20" s="171"/>
      <c r="O20" s="129"/>
      <c r="P20" s="129"/>
      <c r="Q20" s="129"/>
      <c r="R20" s="172"/>
      <c r="S20" s="171"/>
      <c r="T20" s="129"/>
      <c r="U20" s="129"/>
      <c r="V20" s="129"/>
      <c r="W20" s="172"/>
    </row>
    <row r="21" spans="2:23" ht="15.75" thickBot="1">
      <c r="B21" s="73" t="s">
        <v>71</v>
      </c>
      <c r="C21" s="77"/>
      <c r="D21" s="173">
        <f>Súhrn!G40</f>
        <v>2.1457319455790227</v>
      </c>
      <c r="E21" s="185">
        <v>2.14580431080682</v>
      </c>
      <c r="F21" s="185">
        <v>2.5</v>
      </c>
      <c r="G21" s="185">
        <v>2.393</v>
      </c>
      <c r="H21" s="174">
        <v>2.03461860766183</v>
      </c>
      <c r="I21" s="173">
        <f>Súhrn!H40</f>
        <v>1.8014588410367862</v>
      </c>
      <c r="J21" s="185">
        <v>0.754415073023452</v>
      </c>
      <c r="K21" s="176">
        <v>2.4</v>
      </c>
      <c r="L21" s="176">
        <v>2.672</v>
      </c>
      <c r="M21" s="174">
        <v>1.61841112692556</v>
      </c>
      <c r="N21" s="173">
        <f>Súhrn!I40</f>
        <v>1.9790053863822858</v>
      </c>
      <c r="O21" s="185">
        <v>1.2453531118302796</v>
      </c>
      <c r="P21" s="176">
        <v>2.4</v>
      </c>
      <c r="Q21" s="176">
        <v>2.857</v>
      </c>
      <c r="R21" s="174">
        <v>2.337375041196561</v>
      </c>
      <c r="S21" s="173">
        <f>Súhrn!J40</f>
        <v>2.1347022508341253</v>
      </c>
      <c r="T21" s="185">
        <v>2.230833722091876</v>
      </c>
      <c r="U21" s="176" t="s">
        <v>112</v>
      </c>
      <c r="V21" s="176">
        <v>2.74</v>
      </c>
      <c r="W21" s="174" t="s">
        <v>112</v>
      </c>
    </row>
    <row r="22" ht="15">
      <c r="B22" s="51" t="s">
        <v>172</v>
      </c>
    </row>
    <row r="23" ht="15">
      <c r="B23" s="51" t="str">
        <f>"Národná banka Slovenska - Strednodobá predikcia "&amp;Súhrn!H4&amp;""</f>
        <v>Národná banka Slovenska - Strednodobá predikcia P3Q-2014</v>
      </c>
    </row>
    <row r="24" spans="2:5" ht="15">
      <c r="B24" s="190" t="s">
        <v>150</v>
      </c>
      <c r="C24" s="190"/>
      <c r="D24" s="190"/>
      <c r="E24" s="190"/>
    </row>
    <row r="25" ht="15">
      <c r="B25" s="51" t="s">
        <v>147</v>
      </c>
    </row>
    <row r="26" ht="15">
      <c r="B26" s="51" t="s">
        <v>148</v>
      </c>
    </row>
    <row r="27" ht="15">
      <c r="B27" s="51" t="s">
        <v>149</v>
      </c>
    </row>
    <row r="31" spans="4:7" ht="15">
      <c r="D31" s="175"/>
      <c r="E31" s="175"/>
      <c r="F31" s="175"/>
      <c r="G31" s="178"/>
    </row>
    <row r="32" spans="4:7" ht="15">
      <c r="D32" s="178"/>
      <c r="E32" s="178"/>
      <c r="F32" s="178"/>
      <c r="G32" s="178"/>
    </row>
    <row r="33" spans="4:10" ht="15">
      <c r="D33" s="178"/>
      <c r="E33" s="178"/>
      <c r="F33" s="178"/>
      <c r="G33" s="178"/>
      <c r="H33" s="184"/>
      <c r="I33" s="184"/>
      <c r="J33" s="184"/>
    </row>
    <row r="34" spans="4:7" ht="15">
      <c r="D34" s="178"/>
      <c r="E34" s="178"/>
      <c r="F34" s="178"/>
      <c r="G34" s="178"/>
    </row>
    <row r="35" spans="4:7" ht="15">
      <c r="D35" s="175"/>
      <c r="E35" s="175"/>
      <c r="F35" s="175"/>
      <c r="G35" s="178"/>
    </row>
    <row r="36" spans="4:7" ht="15">
      <c r="D36" s="175"/>
      <c r="E36" s="175"/>
      <c r="F36" s="175"/>
      <c r="G36" s="178"/>
    </row>
    <row r="38" spans="4:7" ht="15">
      <c r="D38" s="178"/>
      <c r="E38" s="178"/>
      <c r="F38" s="178"/>
      <c r="G38" s="178"/>
    </row>
    <row r="40" spans="4:7" ht="15">
      <c r="D40" s="175"/>
      <c r="E40" s="175"/>
      <c r="F40" s="178"/>
      <c r="G40" s="178"/>
    </row>
    <row r="41" spans="4:7" ht="15">
      <c r="D41" s="175"/>
      <c r="E41" s="175"/>
      <c r="F41" s="175"/>
      <c r="G41" s="178"/>
    </row>
    <row r="42" spans="4:7" ht="15">
      <c r="D42" s="178"/>
      <c r="E42" s="178"/>
      <c r="F42" s="178"/>
      <c r="G42" s="178"/>
    </row>
    <row r="43" spans="4:7" ht="15">
      <c r="D43" s="178"/>
      <c r="E43" s="178"/>
      <c r="F43" s="178"/>
      <c r="G43" s="178"/>
    </row>
    <row r="45" spans="4:7" ht="15">
      <c r="D45" s="178"/>
      <c r="E45" s="178"/>
      <c r="F45" s="178"/>
      <c r="G45" s="178"/>
    </row>
    <row r="46" spans="4:7" ht="15">
      <c r="D46" s="175"/>
      <c r="E46" s="175"/>
      <c r="F46" s="175"/>
      <c r="G46" s="178"/>
    </row>
    <row r="48" spans="4:7" ht="15">
      <c r="D48" s="178"/>
      <c r="E48" s="178"/>
      <c r="F48" s="178"/>
      <c r="G48" s="178"/>
    </row>
    <row r="69" spans="4:7" ht="15">
      <c r="D69" s="175"/>
      <c r="E69" s="175"/>
      <c r="F69" s="175"/>
      <c r="G69" s="178"/>
    </row>
    <row r="70" spans="4:7" ht="15">
      <c r="D70" s="178"/>
      <c r="E70" s="178"/>
      <c r="F70" s="178"/>
      <c r="G70" s="178"/>
    </row>
    <row r="71" spans="4:7" ht="15">
      <c r="D71" s="178"/>
      <c r="E71" s="178"/>
      <c r="F71" s="178"/>
      <c r="G71" s="178"/>
    </row>
    <row r="72" spans="4:7" ht="15">
      <c r="D72" s="178"/>
      <c r="E72" s="178"/>
      <c r="F72" s="178"/>
      <c r="G72" s="178"/>
    </row>
    <row r="73" spans="4:7" ht="15">
      <c r="D73" s="175"/>
      <c r="E73" s="175"/>
      <c r="F73" s="175"/>
      <c r="G73" s="178"/>
    </row>
    <row r="74" spans="4:7" ht="15">
      <c r="D74" s="175"/>
      <c r="E74" s="175"/>
      <c r="F74" s="175"/>
      <c r="G74" s="178"/>
    </row>
    <row r="76" spans="4:7" ht="15">
      <c r="D76" s="178"/>
      <c r="E76" s="178"/>
      <c r="F76" s="178"/>
      <c r="G76" s="178"/>
    </row>
    <row r="78" spans="4:7" ht="15">
      <c r="D78" s="175"/>
      <c r="E78" s="175"/>
      <c r="F78" s="178"/>
      <c r="G78" s="178"/>
    </row>
    <row r="79" spans="4:7" ht="15">
      <c r="D79" s="175"/>
      <c r="E79" s="175"/>
      <c r="F79" s="175"/>
      <c r="G79" s="178"/>
    </row>
    <row r="80" spans="4:7" ht="15">
      <c r="D80" s="178"/>
      <c r="E80" s="178"/>
      <c r="F80" s="178"/>
      <c r="G80" s="178"/>
    </row>
    <row r="81" spans="4:7" ht="15">
      <c r="D81" s="177"/>
      <c r="E81" s="177"/>
      <c r="F81" s="178"/>
      <c r="G81" s="177"/>
    </row>
    <row r="83" spans="4:7" ht="15">
      <c r="D83" s="177"/>
      <c r="E83" s="177"/>
      <c r="F83" s="177"/>
      <c r="G83" s="177"/>
    </row>
    <row r="84" spans="4:7" ht="15">
      <c r="D84" s="175"/>
      <c r="E84" s="175"/>
      <c r="F84" s="175"/>
      <c r="G84" s="178"/>
    </row>
    <row r="86" spans="4:7" ht="15">
      <c r="D86" s="178"/>
      <c r="E86" s="178"/>
      <c r="F86" s="178"/>
      <c r="G86" s="178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 Henrieta Caganova</cp:lastModifiedBy>
  <cp:lastPrinted>2014-09-23T09:50:04Z</cp:lastPrinted>
  <dcterms:created xsi:type="dcterms:W3CDTF">2013-10-16T07:18:04Z</dcterms:created>
  <dcterms:modified xsi:type="dcterms:W3CDTF">2014-09-30T08:42:22Z</dcterms:modified>
  <cp:category/>
  <cp:version/>
  <cp:contentType/>
  <cp:contentStatus/>
</cp:coreProperties>
</file>