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71" yWindow="6600" windowWidth="15045" windowHeight="6915" tabRatio="701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Other Institutions" sheetId="6" r:id="rId6"/>
  </sheets>
  <definedNames>
    <definedName name="_xlnm.Print_Area" localSheetId="5">'Other Institutions'!$A$1:$W$30</definedName>
  </definedNames>
  <calcPr fullCalcOnLoad="1"/>
</workbook>
</file>

<file path=xl/sharedStrings.xml><?xml version="1.0" encoding="utf-8"?>
<sst xmlns="http://schemas.openxmlformats.org/spreadsheetml/2006/main" count="743" uniqueCount="183">
  <si>
    <t>Q1</t>
  </si>
  <si>
    <t>Q2</t>
  </si>
  <si>
    <t>Q3</t>
  </si>
  <si>
    <t>Q4</t>
  </si>
  <si>
    <t>[%]</t>
  </si>
  <si>
    <t>NBS</t>
  </si>
  <si>
    <t>IFP</t>
  </si>
  <si>
    <t>OECD</t>
  </si>
  <si>
    <t>Memo tab.</t>
  </si>
  <si>
    <t>[€]</t>
  </si>
  <si>
    <t>-</t>
  </si>
  <si>
    <t>[% p. a.]</t>
  </si>
  <si>
    <t>Unit</t>
  </si>
  <si>
    <t>GDP deflator</t>
  </si>
  <si>
    <t>Gross domestic product</t>
  </si>
  <si>
    <t>Final consumption of households</t>
  </si>
  <si>
    <t>Final government consumption</t>
  </si>
  <si>
    <t>Gross fixed capital formation</t>
  </si>
  <si>
    <t>Export of goods and services</t>
  </si>
  <si>
    <t>Import of goods and services</t>
  </si>
  <si>
    <t>Net export</t>
  </si>
  <si>
    <t>Output gap</t>
  </si>
  <si>
    <t>Employment</t>
  </si>
  <si>
    <t>Number of unemployed</t>
  </si>
  <si>
    <t>Unemployment rate</t>
  </si>
  <si>
    <t>Nominal compensation per employee</t>
  </si>
  <si>
    <t>Disposable income</t>
  </si>
  <si>
    <t>Current account</t>
  </si>
  <si>
    <t>Oil price in USD</t>
  </si>
  <si>
    <t>Oil price in EUR</t>
  </si>
  <si>
    <t>Non-energy commodity price in USD</t>
  </si>
  <si>
    <t>HICP inflation</t>
  </si>
  <si>
    <t>HICP inflation (average)</t>
  </si>
  <si>
    <t>CPI inflation (average)</t>
  </si>
  <si>
    <t>Indicator</t>
  </si>
  <si>
    <t>[% of potential output]</t>
  </si>
  <si>
    <t>[ths. of per., ESA 95]</t>
  </si>
  <si>
    <t>[% of disposable income]</t>
  </si>
  <si>
    <t>[% of GDP]</t>
  </si>
  <si>
    <t>[level]</t>
  </si>
  <si>
    <t>Economic activity</t>
  </si>
  <si>
    <t>Labour market</t>
  </si>
  <si>
    <t>Households</t>
  </si>
  <si>
    <t>Balance of payments</t>
  </si>
  <si>
    <t>External environment and technical assumptions</t>
  </si>
  <si>
    <t>Domestic demand</t>
  </si>
  <si>
    <t>[mil. € in curr. p.]</t>
  </si>
  <si>
    <t>Tab. 1 Gross domestic product</t>
  </si>
  <si>
    <t>Change in inventories</t>
  </si>
  <si>
    <t>Source: NBS, SO SR.</t>
  </si>
  <si>
    <t>Private investment</t>
  </si>
  <si>
    <t>Public investment</t>
  </si>
  <si>
    <t>[growth in %, const. p.]</t>
  </si>
  <si>
    <t>[p.p., const. p.]</t>
  </si>
  <si>
    <t>Tab. 2 Price development</t>
  </si>
  <si>
    <t>Actual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</si>
  <si>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</si>
  <si>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</si>
  <si>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</si>
  <si>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</si>
  <si>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</si>
  <si>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</si>
  <si>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</si>
  <si>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</si>
  <si>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</si>
  <si>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</si>
  <si>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</si>
  <si>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t>[growth %, y-o-y, nsa]</t>
  </si>
  <si>
    <t>Tab. 3 Labour Market</t>
  </si>
  <si>
    <t>Development of employment, unemployment</t>
  </si>
  <si>
    <t>Compensation and wages</t>
  </si>
  <si>
    <t>Demography</t>
  </si>
  <si>
    <t>Employees</t>
  </si>
  <si>
    <t>Self-employed</t>
  </si>
  <si>
    <t>Unemployment</t>
  </si>
  <si>
    <t>Compensation per employee, nominal</t>
  </si>
  <si>
    <t>Average wage, private sector</t>
  </si>
  <si>
    <t>Average wage, real</t>
  </si>
  <si>
    <t>Compensation of employees</t>
  </si>
  <si>
    <t>[€, const. p.]</t>
  </si>
  <si>
    <t>[% of GDP, curr. p.]</t>
  </si>
  <si>
    <t>Working age population</t>
  </si>
  <si>
    <t>Labour force</t>
  </si>
  <si>
    <t>[growth in %]</t>
  </si>
  <si>
    <t>[change in p.p.]</t>
  </si>
  <si>
    <t>[growth %, nsa]</t>
  </si>
  <si>
    <t>[growth %, sa]</t>
  </si>
  <si>
    <t>[growth %]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</si>
  <si>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</si>
  <si>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</si>
  <si>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</si>
  <si>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</si>
  <si>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</si>
  <si>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</si>
  <si>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Export, import of goods and services in ESA methodology</t>
  </si>
  <si>
    <t>Export, import of goods and services in BoP methodology</t>
  </si>
  <si>
    <t>Memo item: nominal GDP</t>
  </si>
  <si>
    <t>Tab. 4 Balance of Payments</t>
  </si>
  <si>
    <t>Tab. 5 Comparison of predictions of selected institutions</t>
  </si>
  <si>
    <t>EC</t>
  </si>
  <si>
    <t>IMF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</si>
  <si>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</si>
  <si>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</si>
  <si>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</si>
  <si>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</si>
  <si>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</si>
  <si>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</si>
  <si>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</si>
  <si>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</si>
  <si>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</si>
  <si>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</si>
  <si>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</si>
  <si>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</si>
  <si>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Public sector</t>
  </si>
  <si>
    <t>[ths. of per., LFS]</t>
  </si>
  <si>
    <t>Prices</t>
  </si>
  <si>
    <t>[year-on-year changes in %]</t>
  </si>
  <si>
    <t>CPI inflation</t>
  </si>
  <si>
    <t>[year-on-year changes in %, constant prices]</t>
  </si>
  <si>
    <t>Final consumption of general government</t>
  </si>
  <si>
    <t>Exports of goods and services</t>
  </si>
  <si>
    <t>Imports of goods and services</t>
  </si>
  <si>
    <t>Net exports</t>
  </si>
  <si>
    <t>[EUR millions in constant prices]</t>
  </si>
  <si>
    <t>[EUR millions in current prices]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</si>
  <si>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</si>
  <si>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</si>
  <si>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</si>
  <si>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</si>
  <si>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</si>
  <si>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</si>
  <si>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</si>
  <si>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[constant prices]</t>
  </si>
  <si>
    <t>Savings rate</t>
  </si>
  <si>
    <t>Goods balance</t>
  </si>
  <si>
    <t>Current acount</t>
  </si>
  <si>
    <t>Government deficit</t>
  </si>
  <si>
    <t>[% of GDP, ESA 95]</t>
  </si>
  <si>
    <t>Public debt</t>
  </si>
  <si>
    <t>External demand growth for Slovakia</t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</si>
  <si>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</si>
  <si>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</si>
  <si>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</si>
  <si>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</si>
  <si>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</si>
  <si>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</si>
  <si>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</si>
  <si>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Trade balance (goods and services)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</si>
  <si>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</si>
  <si>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3M </t>
    </r>
    <r>
      <rPr>
        <vertAlign val="superscript"/>
        <sz val="11"/>
        <color indexed="8"/>
        <rFont val="Times New Roman"/>
        <family val="1"/>
      </rPr>
      <t>8)</t>
    </r>
  </si>
  <si>
    <t>7) Changes against the previous forecast in %.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</si>
  <si>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</si>
  <si>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</si>
  <si>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</si>
  <si>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</si>
  <si>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</si>
  <si>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</si>
  <si>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</si>
  <si>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</si>
  <si>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</si>
  <si>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</si>
  <si>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4) Labour force in thousands of persons / working age population in thousands of persons.</t>
  </si>
  <si>
    <t>5) Non-accelerating inflation rate of unemployment.</t>
  </si>
  <si>
    <t>1) Export deflator / import deflator.</t>
  </si>
  <si>
    <t>Sources:</t>
  </si>
  <si>
    <t>[thousands of persons, ESA 2010]</t>
  </si>
  <si>
    <t>[year-on-year changes in %, ESA 2010]</t>
  </si>
  <si>
    <t>3) GDP at constant prices / employment - ESA 2010.</t>
  </si>
  <si>
    <t>2) Compensation per employee in current prices / labour productivity ESA 2010 in constant prices.</t>
  </si>
  <si>
    <t>[ths. of per., ESA 2010]</t>
  </si>
  <si>
    <t>3) GDP in constant prices / employment ESA 2010.</t>
  </si>
  <si>
    <t>[ESA 2010, mil. €, const. p.]</t>
  </si>
  <si>
    <t>[ESA 2010, mil. €, curr. p.]</t>
  </si>
  <si>
    <t>Institute for Financial Policy - Macroeconomic Forecast (September 2014), GG deficit (budgetary targets) and GG debt from Budget plan for 2015 - 2017</t>
  </si>
  <si>
    <t>European Commision -  The winter European Economic Forecast (November 2014)</t>
  </si>
  <si>
    <t>Internation Monetary Fund - World Economic Outlook (October 2014)</t>
  </si>
  <si>
    <t>OECD - Economic Outlook (November 2014)</t>
  </si>
  <si>
    <t>Employment (ESA 2010)</t>
  </si>
  <si>
    <t xml:space="preserve">Medium-Term Forecast MTF-2014Q4 update for key macroeconomic indicators </t>
  </si>
  <si>
    <t>Difference versus MTF-2014Q4</t>
  </si>
  <si>
    <t>MTF-2014Q4 update</t>
  </si>
  <si>
    <t xml:space="preserve"> ---</t>
  </si>
  <si>
    <t xml:space="preserve">8) Technical assumptions of interest rates and commodity prices are based on market expectations with cut-off date January 12, 2015.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</si>
</sst>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"/>
    <numFmt numFmtId="179" formatCode="0.000000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73" fontId="51" fillId="0" borderId="10" xfId="0" applyNumberFormat="1" applyFont="1" applyBorder="1" applyAlignment="1">
      <alignment horizontal="right"/>
    </xf>
    <xf numFmtId="173" fontId="51" fillId="0" borderId="0" xfId="0" applyNumberFormat="1" applyFont="1" applyBorder="1" applyAlignment="1">
      <alignment horizontal="right"/>
    </xf>
    <xf numFmtId="173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73" fontId="5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right"/>
    </xf>
    <xf numFmtId="173" fontId="51" fillId="0" borderId="21" xfId="0" applyNumberFormat="1" applyFont="1" applyBorder="1" applyAlignment="1">
      <alignment horizontal="right"/>
    </xf>
    <xf numFmtId="173" fontId="51" fillId="0" borderId="22" xfId="0" applyNumberFormat="1" applyFont="1" applyBorder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27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23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1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1" xfId="0" applyFont="1" applyFill="1" applyBorder="1" applyAlignment="1">
      <alignment horizontal="right"/>
    </xf>
    <xf numFmtId="0" fontId="51" fillId="34" borderId="32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3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173" fontId="51" fillId="34" borderId="10" xfId="0" applyNumberFormat="1" applyFont="1" applyFill="1" applyBorder="1" applyAlignment="1">
      <alignment/>
    </xf>
    <xf numFmtId="173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1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73" fontId="51" fillId="34" borderId="31" xfId="0" applyNumberFormat="1" applyFont="1" applyFill="1" applyBorder="1" applyAlignment="1">
      <alignment/>
    </xf>
    <xf numFmtId="173" fontId="51" fillId="34" borderId="19" xfId="0" applyNumberFormat="1" applyFont="1" applyFill="1" applyBorder="1" applyAlignment="1">
      <alignment/>
    </xf>
    <xf numFmtId="173" fontId="51" fillId="34" borderId="22" xfId="0" applyNumberFormat="1" applyFont="1" applyFill="1" applyBorder="1" applyAlignment="1">
      <alignment/>
    </xf>
    <xf numFmtId="173" fontId="51" fillId="34" borderId="21" xfId="0" applyNumberFormat="1" applyFont="1" applyFill="1" applyBorder="1" applyAlignment="1">
      <alignment/>
    </xf>
    <xf numFmtId="173" fontId="51" fillId="34" borderId="34" xfId="0" applyNumberFormat="1" applyFont="1" applyFill="1" applyBorder="1" applyAlignment="1">
      <alignment/>
    </xf>
    <xf numFmtId="173" fontId="51" fillId="34" borderId="32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1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/>
    </xf>
    <xf numFmtId="173" fontId="51" fillId="34" borderId="33" xfId="0" applyNumberFormat="1" applyFont="1" applyFill="1" applyBorder="1" applyAlignment="1">
      <alignment/>
    </xf>
    <xf numFmtId="173" fontId="51" fillId="34" borderId="35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17" fontId="51" fillId="34" borderId="38" xfId="0" applyNumberFormat="1" applyFont="1" applyFill="1" applyBorder="1" applyAlignment="1">
      <alignment/>
    </xf>
    <xf numFmtId="17" fontId="51" fillId="34" borderId="39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5" xfId="0" applyFont="1" applyFill="1" applyBorder="1" applyAlignment="1">
      <alignment horizontal="right"/>
    </xf>
    <xf numFmtId="172" fontId="51" fillId="34" borderId="0" xfId="0" applyNumberFormat="1" applyFont="1" applyFill="1" applyAlignment="1">
      <alignment/>
    </xf>
    <xf numFmtId="172" fontId="51" fillId="34" borderId="0" xfId="0" applyNumberFormat="1" applyFont="1" applyFill="1" applyAlignment="1">
      <alignment/>
    </xf>
    <xf numFmtId="0" fontId="51" fillId="34" borderId="33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1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73" fontId="51" fillId="34" borderId="33" xfId="0" applyNumberFormat="1" applyFont="1" applyFill="1" applyBorder="1" applyAlignment="1">
      <alignment horizontal="center"/>
    </xf>
    <xf numFmtId="173" fontId="51" fillId="34" borderId="10" xfId="0" applyNumberFormat="1" applyFont="1" applyFill="1" applyBorder="1" applyAlignment="1">
      <alignment horizontal="center"/>
    </xf>
    <xf numFmtId="173" fontId="51" fillId="34" borderId="33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1" fillId="34" borderId="10" xfId="0" applyNumberFormat="1" applyFont="1" applyFill="1" applyBorder="1" applyAlignment="1">
      <alignment horizontal="right"/>
    </xf>
    <xf numFmtId="173" fontId="51" fillId="34" borderId="31" xfId="0" applyNumberFormat="1" applyFont="1" applyFill="1" applyBorder="1" applyAlignment="1">
      <alignment horizontal="right"/>
    </xf>
    <xf numFmtId="173" fontId="51" fillId="34" borderId="19" xfId="0" applyNumberFormat="1" applyFont="1" applyFill="1" applyBorder="1" applyAlignment="1">
      <alignment horizontal="right"/>
    </xf>
    <xf numFmtId="1" fontId="51" fillId="34" borderId="33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 horizontal="right"/>
    </xf>
    <xf numFmtId="174" fontId="51" fillId="34" borderId="10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1" fillId="34" borderId="31" xfId="0" applyNumberFormat="1" applyFont="1" applyFill="1" applyBorder="1" applyAlignment="1">
      <alignment/>
    </xf>
    <xf numFmtId="174" fontId="51" fillId="34" borderId="19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/>
    </xf>
    <xf numFmtId="174" fontId="51" fillId="35" borderId="0" xfId="0" applyNumberFormat="1" applyFont="1" applyFill="1" applyBorder="1" applyAlignment="1">
      <alignment/>
    </xf>
    <xf numFmtId="174" fontId="51" fillId="35" borderId="10" xfId="0" applyNumberFormat="1" applyFont="1" applyFill="1" applyBorder="1" applyAlignment="1">
      <alignment/>
    </xf>
    <xf numFmtId="174" fontId="51" fillId="35" borderId="31" xfId="0" applyNumberFormat="1" applyFont="1" applyFill="1" applyBorder="1" applyAlignment="1">
      <alignment/>
    </xf>
    <xf numFmtId="174" fontId="51" fillId="35" borderId="19" xfId="0" applyNumberFormat="1" applyFont="1" applyFill="1" applyBorder="1" applyAlignment="1">
      <alignment/>
    </xf>
    <xf numFmtId="3" fontId="51" fillId="34" borderId="33" xfId="0" applyNumberFormat="1" applyFont="1" applyFill="1" applyBorder="1" applyAlignment="1">
      <alignment/>
    </xf>
    <xf numFmtId="0" fontId="52" fillId="34" borderId="22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3" fontId="51" fillId="34" borderId="33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3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32" xfId="0" applyNumberFormat="1" applyFont="1" applyFill="1" applyBorder="1" applyAlignment="1">
      <alignment/>
    </xf>
    <xf numFmtId="0" fontId="55" fillId="34" borderId="40" xfId="0" applyFont="1" applyFill="1" applyBorder="1" applyAlignment="1">
      <alignment horizontal="center" vertical="center" textRotation="90" wrapText="1"/>
    </xf>
    <xf numFmtId="0" fontId="55" fillId="34" borderId="35" xfId="0" applyFont="1" applyFill="1" applyBorder="1" applyAlignment="1">
      <alignment horizontal="center" vertical="center" textRotation="90" wrapText="1"/>
    </xf>
    <xf numFmtId="0" fontId="55" fillId="34" borderId="21" xfId="0" applyFont="1" applyFill="1" applyBorder="1" applyAlignment="1">
      <alignment horizontal="center" vertical="center" textRotation="90" wrapText="1"/>
    </xf>
    <xf numFmtId="0" fontId="55" fillId="34" borderId="32" xfId="0" applyFont="1" applyFill="1" applyBorder="1" applyAlignment="1">
      <alignment horizontal="center" vertical="center" textRotation="90" wrapText="1"/>
    </xf>
    <xf numFmtId="173" fontId="51" fillId="34" borderId="41" xfId="0" applyNumberFormat="1" applyFont="1" applyFill="1" applyBorder="1" applyAlignment="1">
      <alignment horizontal="center"/>
    </xf>
    <xf numFmtId="173" fontId="51" fillId="34" borderId="19" xfId="0" applyNumberFormat="1" applyFont="1" applyFill="1" applyBorder="1" applyAlignment="1">
      <alignment horizontal="center"/>
    </xf>
    <xf numFmtId="173" fontId="51" fillId="34" borderId="35" xfId="0" applyNumberFormat="1" applyFont="1" applyFill="1" applyBorder="1" applyAlignment="1">
      <alignment horizontal="center"/>
    </xf>
    <xf numFmtId="173" fontId="51" fillId="34" borderId="32" xfId="0" applyNumberFormat="1" applyFont="1" applyFill="1" applyBorder="1" applyAlignment="1">
      <alignment horizontal="center"/>
    </xf>
    <xf numFmtId="173" fontId="51" fillId="34" borderId="0" xfId="0" applyNumberFormat="1" applyFont="1" applyFill="1" applyAlignment="1">
      <alignment/>
    </xf>
    <xf numFmtId="173" fontId="51" fillId="34" borderId="21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73" fontId="51" fillId="34" borderId="0" xfId="0" applyNumberFormat="1" applyFont="1" applyFill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left" vertical="center"/>
    </xf>
    <xf numFmtId="173" fontId="51" fillId="34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3" fontId="51" fillId="0" borderId="32" xfId="0" applyNumberFormat="1" applyFont="1" applyBorder="1" applyAlignment="1">
      <alignment horizontal="right"/>
    </xf>
    <xf numFmtId="3" fontId="51" fillId="34" borderId="19" xfId="0" applyNumberFormat="1" applyFont="1" applyFill="1" applyBorder="1" applyAlignment="1">
      <alignment horizontal="right"/>
    </xf>
    <xf numFmtId="0" fontId="51" fillId="34" borderId="33" xfId="0" applyFont="1" applyFill="1" applyBorder="1" applyAlignment="1">
      <alignment horizontal="right"/>
    </xf>
    <xf numFmtId="0" fontId="51" fillId="34" borderId="19" xfId="0" applyFont="1" applyFill="1" applyBorder="1" applyAlignment="1">
      <alignment horizontal="right"/>
    </xf>
    <xf numFmtId="173" fontId="51" fillId="0" borderId="33" xfId="0" applyNumberFormat="1" applyFont="1" applyFill="1" applyBorder="1" applyAlignment="1">
      <alignment horizontal="center"/>
    </xf>
    <xf numFmtId="173" fontId="51" fillId="0" borderId="10" xfId="0" applyNumberFormat="1" applyFont="1" applyFill="1" applyBorder="1" applyAlignment="1">
      <alignment horizontal="center"/>
    </xf>
    <xf numFmtId="173" fontId="51" fillId="0" borderId="19" xfId="0" applyNumberFormat="1" applyFont="1" applyFill="1" applyBorder="1" applyAlignment="1">
      <alignment horizontal="center"/>
    </xf>
    <xf numFmtId="173" fontId="51" fillId="0" borderId="41" xfId="0" applyNumberFormat="1" applyFont="1" applyFill="1" applyBorder="1" applyAlignment="1">
      <alignment horizontal="center"/>
    </xf>
    <xf numFmtId="173" fontId="51" fillId="0" borderId="40" xfId="0" applyNumberFormat="1" applyFont="1" applyFill="1" applyBorder="1" applyAlignment="1">
      <alignment horizontal="center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34" borderId="4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  <xf numFmtId="0" fontId="50" fillId="34" borderId="43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27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left" vertical="center"/>
    </xf>
    <xf numFmtId="0" fontId="50" fillId="34" borderId="3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left" vertical="center"/>
    </xf>
    <xf numFmtId="0" fontId="56" fillId="33" borderId="4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1" fillId="34" borderId="50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5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5"/>
  <sheetViews>
    <sheetView showGridLines="0" tabSelected="1" zoomScale="80" zoomScaleNormal="80" zoomScalePageLayoutView="0" workbookViewId="0" topLeftCell="A1">
      <selection activeCell="J27" sqref="J27"/>
    </sheetView>
  </sheetViews>
  <sheetFormatPr defaultColWidth="9.140625" defaultRowHeight="15"/>
  <cols>
    <col min="1" max="4" width="3.140625" style="0" customWidth="1"/>
    <col min="5" max="5" width="37.00390625" style="0" customWidth="1"/>
    <col min="6" max="6" width="40.28125" style="0" customWidth="1"/>
    <col min="7" max="7" width="11.57421875" style="0" customWidth="1"/>
    <col min="8" max="13" width="11.00390625" style="0" customWidth="1"/>
  </cols>
  <sheetData>
    <row r="1" ht="21.75" thickBot="1">
      <c r="B1" s="1"/>
    </row>
    <row r="2" spans="2:13" ht="15" customHeight="1">
      <c r="B2" s="193" t="s">
        <v>178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2:13" ht="15.75" customHeight="1" thickBot="1"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2:13" ht="15">
      <c r="B4" s="199" t="s">
        <v>34</v>
      </c>
      <c r="C4" s="200"/>
      <c r="D4" s="200"/>
      <c r="E4" s="201"/>
      <c r="F4" s="205" t="s">
        <v>12</v>
      </c>
      <c r="G4" s="2" t="s">
        <v>55</v>
      </c>
      <c r="H4" s="207" t="s">
        <v>180</v>
      </c>
      <c r="I4" s="208"/>
      <c r="J4" s="209"/>
      <c r="K4" s="207" t="s">
        <v>179</v>
      </c>
      <c r="L4" s="208"/>
      <c r="M4" s="210"/>
    </row>
    <row r="5" spans="2:13" ht="15">
      <c r="B5" s="202"/>
      <c r="C5" s="203"/>
      <c r="D5" s="203"/>
      <c r="E5" s="204"/>
      <c r="F5" s="206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115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31</v>
      </c>
      <c r="D7" s="14"/>
      <c r="E7" s="15"/>
      <c r="F7" s="16" t="s">
        <v>116</v>
      </c>
      <c r="G7" s="17">
        <v>1.4650251048903016</v>
      </c>
      <c r="H7" s="18">
        <v>-0.10168112798264417</v>
      </c>
      <c r="I7" s="18">
        <v>-0.0461615336810155</v>
      </c>
      <c r="J7" s="17">
        <v>1.4385037245227608</v>
      </c>
      <c r="K7" s="18">
        <v>-0.04481491243565472</v>
      </c>
      <c r="L7" s="18">
        <v>-0.517838040278221</v>
      </c>
      <c r="M7" s="19">
        <v>-0.4</v>
      </c>
    </row>
    <row r="8" spans="2:13" ht="15">
      <c r="B8" s="13"/>
      <c r="C8" s="14" t="s">
        <v>117</v>
      </c>
      <c r="D8" s="14"/>
      <c r="E8" s="15"/>
      <c r="F8" s="16" t="s">
        <v>116</v>
      </c>
      <c r="G8" s="17">
        <v>1.392199662429178</v>
      </c>
      <c r="H8" s="18">
        <v>-0.0691570240367696</v>
      </c>
      <c r="I8" s="18">
        <v>0.07821945475264158</v>
      </c>
      <c r="J8" s="17">
        <v>1.5042143362923213</v>
      </c>
      <c r="K8" s="18">
        <v>-0.03672817526556571</v>
      </c>
      <c r="L8" s="18">
        <v>-0.4553117597156273</v>
      </c>
      <c r="M8" s="19">
        <v>-0.29041136933931</v>
      </c>
    </row>
    <row r="9" spans="2:13" ht="15">
      <c r="B9" s="13"/>
      <c r="C9" s="174" t="s">
        <v>13</v>
      </c>
      <c r="D9" s="174"/>
      <c r="E9" s="175"/>
      <c r="F9" s="16" t="s">
        <v>116</v>
      </c>
      <c r="G9" s="17">
        <v>0.5190302831872486</v>
      </c>
      <c r="H9" s="18">
        <v>-0.3475743033194334</v>
      </c>
      <c r="I9" s="18">
        <v>-0.027156351742590346</v>
      </c>
      <c r="J9" s="17">
        <v>1.6260138320981667</v>
      </c>
      <c r="K9" s="18">
        <v>-0.027897252025283592</v>
      </c>
      <c r="L9" s="18">
        <v>-0.3501412058410125</v>
      </c>
      <c r="M9" s="19">
        <v>-0.10064174027658623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40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14</v>
      </c>
      <c r="D12" s="14"/>
      <c r="E12" s="15"/>
      <c r="F12" s="16" t="s">
        <v>118</v>
      </c>
      <c r="G12" s="17">
        <v>1.4246951223339437</v>
      </c>
      <c r="H12" s="18">
        <v>2.3781880635284267</v>
      </c>
      <c r="I12" s="18">
        <v>2.9193192315726435</v>
      </c>
      <c r="J12" s="17">
        <v>3.628014949160402</v>
      </c>
      <c r="K12" s="18">
        <v>0.028188073528440327</v>
      </c>
      <c r="L12" s="18">
        <v>0.3093258354317072</v>
      </c>
      <c r="M12" s="19">
        <v>0.32378764523620873</v>
      </c>
    </row>
    <row r="13" spans="2:13" ht="15">
      <c r="B13" s="13"/>
      <c r="C13" s="14"/>
      <c r="D13" s="14" t="s">
        <v>15</v>
      </c>
      <c r="E13" s="15"/>
      <c r="F13" s="16" t="s">
        <v>118</v>
      </c>
      <c r="G13" s="17">
        <v>-0.7471570203474727</v>
      </c>
      <c r="H13" s="18">
        <v>2.1154786597201536</v>
      </c>
      <c r="I13" s="18">
        <v>2.8074046716964176</v>
      </c>
      <c r="J13" s="17">
        <v>2.672341814801797</v>
      </c>
      <c r="K13" s="18">
        <v>0.012372651550478508</v>
      </c>
      <c r="L13" s="18">
        <v>0.3717505882226675</v>
      </c>
      <c r="M13" s="19">
        <v>0.22267205986818794</v>
      </c>
    </row>
    <row r="14" spans="2:13" ht="15">
      <c r="B14" s="13"/>
      <c r="C14" s="14"/>
      <c r="D14" s="14" t="s">
        <v>119</v>
      </c>
      <c r="E14" s="15"/>
      <c r="F14" s="16" t="s">
        <v>118</v>
      </c>
      <c r="G14" s="17">
        <v>2.4184027107328347</v>
      </c>
      <c r="H14" s="18">
        <v>4.177495865600719</v>
      </c>
      <c r="I14" s="18">
        <v>2.234146618207461</v>
      </c>
      <c r="J14" s="17">
        <v>1.719359850327919</v>
      </c>
      <c r="K14" s="18">
        <v>0.06685680745088973</v>
      </c>
      <c r="L14" s="18">
        <v>0.4743704319727584</v>
      </c>
      <c r="M14" s="19">
        <v>0.3405249452685126</v>
      </c>
    </row>
    <row r="15" spans="2:13" ht="15">
      <c r="B15" s="13"/>
      <c r="C15" s="14"/>
      <c r="D15" s="14" t="s">
        <v>17</v>
      </c>
      <c r="E15" s="15"/>
      <c r="F15" s="16" t="s">
        <v>118</v>
      </c>
      <c r="G15" s="17">
        <v>-2.65231562206003</v>
      </c>
      <c r="H15" s="18">
        <v>4.193885928822112</v>
      </c>
      <c r="I15" s="18">
        <v>4.180847366953387</v>
      </c>
      <c r="J15" s="17">
        <v>3.3815530775410423</v>
      </c>
      <c r="K15" s="18">
        <v>0.6177346970977169</v>
      </c>
      <c r="L15" s="18">
        <v>0.8313140354138113</v>
      </c>
      <c r="M15" s="19">
        <v>0.42354760174818296</v>
      </c>
    </row>
    <row r="16" spans="2:13" ht="15">
      <c r="B16" s="13"/>
      <c r="C16" s="14"/>
      <c r="D16" s="14" t="s">
        <v>120</v>
      </c>
      <c r="E16" s="15"/>
      <c r="F16" s="16" t="s">
        <v>118</v>
      </c>
      <c r="G16" s="17">
        <v>5.184370686015541</v>
      </c>
      <c r="H16" s="18">
        <v>4.27845873704571</v>
      </c>
      <c r="I16" s="18">
        <v>1.4130508811987852</v>
      </c>
      <c r="J16" s="17">
        <v>6.1876743908062934</v>
      </c>
      <c r="K16" s="18">
        <v>-0.36956693435618604</v>
      </c>
      <c r="L16" s="18">
        <v>0.018641222769716137</v>
      </c>
      <c r="M16" s="19">
        <v>0.25399249927974665</v>
      </c>
    </row>
    <row r="17" spans="2:13" ht="15">
      <c r="B17" s="13"/>
      <c r="C17" s="14"/>
      <c r="D17" s="14" t="s">
        <v>121</v>
      </c>
      <c r="E17" s="15"/>
      <c r="F17" s="16" t="s">
        <v>118</v>
      </c>
      <c r="G17" s="17">
        <v>3.765851890553293</v>
      </c>
      <c r="H17" s="18">
        <v>4.797125572722578</v>
      </c>
      <c r="I17" s="18">
        <v>1.3998300349350643</v>
      </c>
      <c r="J17" s="17">
        <v>5.3159482300262795</v>
      </c>
      <c r="K17" s="18">
        <v>-0.3037435821540839</v>
      </c>
      <c r="L17" s="18">
        <v>0.20007135366978446</v>
      </c>
      <c r="M17" s="19">
        <v>0.18135595538588234</v>
      </c>
    </row>
    <row r="18" spans="2:13" ht="15">
      <c r="B18" s="13"/>
      <c r="C18" s="14"/>
      <c r="D18" s="14" t="s">
        <v>122</v>
      </c>
      <c r="E18" s="15"/>
      <c r="F18" s="16" t="s">
        <v>123</v>
      </c>
      <c r="G18" s="24">
        <v>5106.358000000002</v>
      </c>
      <c r="H18" s="25">
        <v>5007.824993777689</v>
      </c>
      <c r="I18" s="25">
        <v>5087.056252553146</v>
      </c>
      <c r="J18" s="24">
        <v>5967.9959611423255</v>
      </c>
      <c r="K18" s="25">
        <v>-59.10229537823943</v>
      </c>
      <c r="L18" s="25">
        <v>-175.56289370218292</v>
      </c>
      <c r="M18" s="26">
        <v>-126.36072747880098</v>
      </c>
    </row>
    <row r="19" spans="2:13" ht="15">
      <c r="B19" s="13"/>
      <c r="C19" s="14" t="s">
        <v>21</v>
      </c>
      <c r="D19" s="14"/>
      <c r="E19" s="15"/>
      <c r="F19" s="16" t="s">
        <v>35</v>
      </c>
      <c r="G19" s="17">
        <v>-1.6056078679737407</v>
      </c>
      <c r="H19" s="18">
        <v>-1.6916064940846292</v>
      </c>
      <c r="I19" s="18">
        <v>-1.3187260291678589</v>
      </c>
      <c r="J19" s="17">
        <v>-0.3922857083119364</v>
      </c>
      <c r="K19" s="18">
        <v>0.02847723426326998</v>
      </c>
      <c r="L19" s="18">
        <v>0.35241077393304887</v>
      </c>
      <c r="M19" s="19">
        <v>0.627811363757202</v>
      </c>
    </row>
    <row r="20" spans="2:13" ht="15">
      <c r="B20" s="13"/>
      <c r="C20" s="14" t="s">
        <v>14</v>
      </c>
      <c r="D20" s="14"/>
      <c r="E20" s="15"/>
      <c r="F20" s="16" t="s">
        <v>124</v>
      </c>
      <c r="G20" s="24">
        <v>73593.156</v>
      </c>
      <c r="H20" s="25">
        <v>75081.46556367433</v>
      </c>
      <c r="I20" s="25">
        <v>77252.34860904687</v>
      </c>
      <c r="J20" s="24">
        <v>81356.78196389473</v>
      </c>
      <c r="K20" s="25">
        <v>-0.3405438049812801</v>
      </c>
      <c r="L20" s="25">
        <v>-37.91985013302474</v>
      </c>
      <c r="M20" s="26">
        <v>134.0344968336576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>
        <v>0</v>
      </c>
      <c r="L21" s="20">
        <v>0</v>
      </c>
      <c r="M21" s="21">
        <v>0</v>
      </c>
    </row>
    <row r="22" spans="2:13" ht="15.75" thickBot="1">
      <c r="B22" s="6" t="s">
        <v>41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22</v>
      </c>
      <c r="D23" s="14"/>
      <c r="E23" s="15"/>
      <c r="F23" s="16" t="s">
        <v>165</v>
      </c>
      <c r="G23" s="24">
        <v>2192.25175</v>
      </c>
      <c r="H23" s="25">
        <v>2217.49025</v>
      </c>
      <c r="I23" s="25">
        <v>2236.673786228477</v>
      </c>
      <c r="J23" s="24">
        <v>2253.298319736107</v>
      </c>
      <c r="K23" s="18">
        <v>0.16058049040339029</v>
      </c>
      <c r="L23" s="18">
        <v>4.609038223269636</v>
      </c>
      <c r="M23" s="19">
        <v>9.218833048994838</v>
      </c>
    </row>
    <row r="24" spans="2:13" ht="15">
      <c r="B24" s="13"/>
      <c r="C24" s="14" t="s">
        <v>22</v>
      </c>
      <c r="D24" s="14"/>
      <c r="E24" s="15"/>
      <c r="F24" s="16" t="s">
        <v>166</v>
      </c>
      <c r="G24" s="17">
        <v>-0.777564273886739</v>
      </c>
      <c r="H24" s="18">
        <v>1.1512592018685837</v>
      </c>
      <c r="I24" s="18">
        <v>0.8651012661037498</v>
      </c>
      <c r="J24" s="17">
        <v>0.7432703691521567</v>
      </c>
      <c r="K24" s="18">
        <v>0.1</v>
      </c>
      <c r="L24" s="18">
        <v>0.20055964659482584</v>
      </c>
      <c r="M24" s="19">
        <v>0.2049912402584937</v>
      </c>
    </row>
    <row r="25" spans="2:13" ht="18">
      <c r="B25" s="13"/>
      <c r="C25" s="14" t="s">
        <v>23</v>
      </c>
      <c r="D25" s="14"/>
      <c r="E25" s="15"/>
      <c r="F25" s="16" t="s">
        <v>125</v>
      </c>
      <c r="G25" s="28">
        <v>385.995</v>
      </c>
      <c r="H25" s="27">
        <v>362.3633977003944</v>
      </c>
      <c r="I25" s="27">
        <v>337.7654385825243</v>
      </c>
      <c r="J25" s="28">
        <v>311.8606674109685</v>
      </c>
      <c r="K25" s="18">
        <v>-0.4193990845860185</v>
      </c>
      <c r="L25" s="18">
        <v>-4.858103085469793</v>
      </c>
      <c r="M25" s="19">
        <v>-9.490431088394757</v>
      </c>
    </row>
    <row r="26" spans="2:17" ht="15">
      <c r="B26" s="13"/>
      <c r="C26" s="14" t="s">
        <v>24</v>
      </c>
      <c r="D26" s="14"/>
      <c r="E26" s="15"/>
      <c r="F26" s="16" t="s">
        <v>4</v>
      </c>
      <c r="G26" s="17">
        <v>14.215905280600923</v>
      </c>
      <c r="H26" s="18">
        <v>13.336169859199298</v>
      </c>
      <c r="I26" s="18">
        <v>12.438066544755197</v>
      </c>
      <c r="J26" s="17">
        <v>11.525543188925269</v>
      </c>
      <c r="K26" s="18">
        <v>-0.010753914447668933</v>
      </c>
      <c r="L26" s="18">
        <v>-0.1699474161856429</v>
      </c>
      <c r="M26" s="19">
        <v>-0.4</v>
      </c>
      <c r="N26" s="29"/>
      <c r="O26" s="29"/>
      <c r="P26" s="29"/>
      <c r="Q26" s="29"/>
    </row>
    <row r="27" spans="2:15" ht="18">
      <c r="B27" s="13"/>
      <c r="C27" s="174" t="s">
        <v>126</v>
      </c>
      <c r="D27" s="174"/>
      <c r="E27" s="175"/>
      <c r="F27" s="16" t="s">
        <v>127</v>
      </c>
      <c r="G27" s="17">
        <v>1.8749517224863066</v>
      </c>
      <c r="H27" s="18">
        <v>1.3674520678150364</v>
      </c>
      <c r="I27" s="18">
        <v>1.0333196289712938</v>
      </c>
      <c r="J27" s="17">
        <v>0.5774288546987805</v>
      </c>
      <c r="K27" s="18">
        <v>0.15932477806893086</v>
      </c>
      <c r="L27" s="18">
        <v>0.02067124932065023</v>
      </c>
      <c r="M27" s="19">
        <v>-0.13893759906835612</v>
      </c>
      <c r="O27" s="29"/>
    </row>
    <row r="28" spans="2:13" ht="18">
      <c r="B28" s="13"/>
      <c r="C28" s="14" t="s">
        <v>128</v>
      </c>
      <c r="D28" s="14"/>
      <c r="E28" s="15"/>
      <c r="F28" s="16" t="s">
        <v>116</v>
      </c>
      <c r="G28" s="17">
        <v>2.219517571912519</v>
      </c>
      <c r="H28" s="18">
        <v>1.2129644962809891</v>
      </c>
      <c r="I28" s="18">
        <v>2.036599318974993</v>
      </c>
      <c r="J28" s="17">
        <v>2.863461320481008</v>
      </c>
      <c r="K28" s="18">
        <v>0.02057397651557835</v>
      </c>
      <c r="L28" s="18">
        <v>0.1039905320742065</v>
      </c>
      <c r="M28" s="19">
        <v>0.11232195446450532</v>
      </c>
    </row>
    <row r="29" spans="2:13" ht="18">
      <c r="B29" s="13"/>
      <c r="C29" s="174" t="s">
        <v>129</v>
      </c>
      <c r="D29" s="174"/>
      <c r="E29" s="175"/>
      <c r="F29" s="16" t="s">
        <v>116</v>
      </c>
      <c r="G29" s="17">
        <v>2.6631205821673944</v>
      </c>
      <c r="H29" s="18">
        <v>0.9266484505499903</v>
      </c>
      <c r="I29" s="18">
        <v>2.0639742701745263</v>
      </c>
      <c r="J29" s="17">
        <v>4.536035429726937</v>
      </c>
      <c r="K29" s="18">
        <v>0.21664845054999038</v>
      </c>
      <c r="L29" s="18">
        <v>-0.17602572982547393</v>
      </c>
      <c r="M29" s="19">
        <v>0.006035429726936492</v>
      </c>
    </row>
    <row r="30" spans="2:13" ht="15">
      <c r="B30" s="13"/>
      <c r="C30" s="30" t="s">
        <v>25</v>
      </c>
      <c r="D30" s="30"/>
      <c r="E30" s="31"/>
      <c r="F30" s="16" t="s">
        <v>166</v>
      </c>
      <c r="G30" s="17">
        <v>2.56410765466606</v>
      </c>
      <c r="H30" s="18">
        <v>3.315409542088716</v>
      </c>
      <c r="I30" s="18">
        <v>2.4600998439024266</v>
      </c>
      <c r="J30" s="17">
        <v>3.6410288919632876</v>
      </c>
      <c r="K30" s="18">
        <v>-0.5044450039996633</v>
      </c>
      <c r="L30" s="18">
        <v>-0.34528379296143896</v>
      </c>
      <c r="M30" s="19">
        <v>-0.3795367060447461</v>
      </c>
    </row>
    <row r="31" spans="2:13" ht="18">
      <c r="B31" s="13"/>
      <c r="C31" s="14" t="s">
        <v>130</v>
      </c>
      <c r="D31" s="14"/>
      <c r="E31" s="15"/>
      <c r="F31" s="16" t="s">
        <v>116</v>
      </c>
      <c r="G31" s="17">
        <v>2.3602484472049667</v>
      </c>
      <c r="H31" s="18">
        <v>4.1742249947406265</v>
      </c>
      <c r="I31" s="18">
        <v>2.6687103255322455</v>
      </c>
      <c r="J31" s="17">
        <v>3.671845786658068</v>
      </c>
      <c r="K31" s="18">
        <v>0.0019663812337995523</v>
      </c>
      <c r="L31" s="18">
        <v>-0.09511434506987371</v>
      </c>
      <c r="M31" s="19">
        <v>-0.3</v>
      </c>
    </row>
    <row r="32" spans="2:13" ht="18">
      <c r="B32" s="13"/>
      <c r="C32" s="14" t="s">
        <v>131</v>
      </c>
      <c r="D32" s="14"/>
      <c r="E32" s="15"/>
      <c r="F32" s="16" t="s">
        <v>116</v>
      </c>
      <c r="G32" s="17">
        <v>0.9638105665550114</v>
      </c>
      <c r="H32" s="18">
        <v>4.245850341489117</v>
      </c>
      <c r="I32" s="18">
        <v>2.5961058869396396</v>
      </c>
      <c r="J32" s="17">
        <v>2.137754890111097</v>
      </c>
      <c r="K32" s="18">
        <v>0.036138010339740845</v>
      </c>
      <c r="L32" s="18">
        <v>0.37795762280008205</v>
      </c>
      <c r="M32" s="19">
        <v>-0.06695045847111203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42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26</v>
      </c>
      <c r="D35" s="14"/>
      <c r="E35" s="15"/>
      <c r="F35" s="16" t="s">
        <v>132</v>
      </c>
      <c r="G35" s="17">
        <v>2.384619391352061</v>
      </c>
      <c r="H35" s="18">
        <v>3.700919673093537</v>
      </c>
      <c r="I35" s="18">
        <v>3.116664662419666</v>
      </c>
      <c r="J35" s="17">
        <v>2.6552201218536027</v>
      </c>
      <c r="K35" s="18">
        <v>0.5497977033700607</v>
      </c>
      <c r="L35" s="18">
        <v>0.7677274721093852</v>
      </c>
      <c r="M35" s="19">
        <v>0.24003783015155022</v>
      </c>
    </row>
    <row r="36" spans="2:13" ht="15">
      <c r="B36" s="13"/>
      <c r="C36" s="14" t="s">
        <v>133</v>
      </c>
      <c r="D36" s="14"/>
      <c r="E36" s="15"/>
      <c r="F36" s="16" t="s">
        <v>37</v>
      </c>
      <c r="G36" s="17">
        <v>7.519797704743962</v>
      </c>
      <c r="H36" s="18">
        <v>9.0891601789316</v>
      </c>
      <c r="I36" s="18">
        <v>9.434479452642716</v>
      </c>
      <c r="J36" s="17">
        <v>9.419562347296814</v>
      </c>
      <c r="K36" s="18">
        <v>1.8786499858889734</v>
      </c>
      <c r="L36" s="18">
        <v>2.3073890100412386</v>
      </c>
      <c r="M36" s="19">
        <v>2.324225861978338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43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134</v>
      </c>
      <c r="D39" s="14"/>
      <c r="E39" s="15"/>
      <c r="F39" s="16" t="s">
        <v>38</v>
      </c>
      <c r="G39" s="17">
        <v>4.595467015385586</v>
      </c>
      <c r="H39" s="18">
        <v>4.542923930504234</v>
      </c>
      <c r="I39" s="18">
        <v>5.716607671925606</v>
      </c>
      <c r="J39" s="17">
        <v>5.686628572259954</v>
      </c>
      <c r="K39" s="18">
        <v>0.022431107319858867</v>
      </c>
      <c r="L39" s="18">
        <v>1.2131932277002306</v>
      </c>
      <c r="M39" s="19">
        <v>0.9416473416081779</v>
      </c>
    </row>
    <row r="40" spans="2:13" ht="15">
      <c r="B40" s="13"/>
      <c r="C40" s="14" t="s">
        <v>135</v>
      </c>
      <c r="D40" s="14"/>
      <c r="E40" s="15"/>
      <c r="F40" s="16" t="s">
        <v>38</v>
      </c>
      <c r="G40" s="17">
        <v>1.5201510832964895</v>
      </c>
      <c r="H40" s="18">
        <v>0.42751975818987215</v>
      </c>
      <c r="I40" s="18">
        <v>1.7881802634724564</v>
      </c>
      <c r="J40" s="17">
        <v>1.6193785467839128</v>
      </c>
      <c r="K40" s="18">
        <v>-0.13025124664721882</v>
      </c>
      <c r="L40" s="18">
        <v>1.142931793136</v>
      </c>
      <c r="M40" s="19">
        <v>0.9402692376293958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thickBot="1">
      <c r="B42" s="176" t="s">
        <v>113</v>
      </c>
      <c r="C42" s="177"/>
      <c r="D42" s="177"/>
      <c r="E42" s="178"/>
      <c r="F42" s="8"/>
      <c r="G42" s="9"/>
      <c r="H42" s="22"/>
      <c r="I42" s="22"/>
      <c r="J42" s="9"/>
      <c r="K42" s="22"/>
      <c r="L42" s="22"/>
      <c r="M42" s="23"/>
    </row>
    <row r="43" spans="2:13" ht="15" hidden="1">
      <c r="B43" s="179"/>
      <c r="C43" s="174" t="s">
        <v>136</v>
      </c>
      <c r="D43" s="174"/>
      <c r="E43" s="175"/>
      <c r="F43" s="16" t="s">
        <v>137</v>
      </c>
      <c r="G43" s="16"/>
      <c r="H43" s="20"/>
      <c r="I43" s="20"/>
      <c r="J43" s="16"/>
      <c r="K43" s="20"/>
      <c r="L43" s="20"/>
      <c r="M43" s="21"/>
    </row>
    <row r="44" spans="2:13" ht="15" hidden="1">
      <c r="B44" s="179"/>
      <c r="C44" s="174" t="s">
        <v>138</v>
      </c>
      <c r="D44" s="174"/>
      <c r="E44" s="175"/>
      <c r="F44" s="32" t="s">
        <v>137</v>
      </c>
      <c r="G44" s="16"/>
      <c r="H44" s="20"/>
      <c r="I44" s="20"/>
      <c r="J44" s="16"/>
      <c r="K44" s="20"/>
      <c r="L44" s="20"/>
      <c r="M44" s="21"/>
    </row>
    <row r="45" spans="2:13" ht="0.75" customHeight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</row>
    <row r="46" spans="2:13" ht="15.75" thickBot="1">
      <c r="B46" s="6" t="s">
        <v>44</v>
      </c>
      <c r="C46" s="7"/>
      <c r="D46" s="7"/>
      <c r="E46" s="33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4" t="s">
        <v>139</v>
      </c>
      <c r="D47" s="34"/>
      <c r="E47" s="15"/>
      <c r="F47" s="16" t="s">
        <v>116</v>
      </c>
      <c r="G47" s="17">
        <v>2</v>
      </c>
      <c r="H47" s="18">
        <v>3.5</v>
      </c>
      <c r="I47" s="18">
        <v>3.9</v>
      </c>
      <c r="J47" s="17">
        <v>5.2</v>
      </c>
      <c r="K47" s="18">
        <v>0</v>
      </c>
      <c r="L47" s="18">
        <v>0.4</v>
      </c>
      <c r="M47" s="19">
        <v>0.2</v>
      </c>
    </row>
    <row r="48" spans="2:13" ht="18">
      <c r="B48" s="13"/>
      <c r="C48" s="14" t="s">
        <v>148</v>
      </c>
      <c r="D48" s="14"/>
      <c r="E48" s="15"/>
      <c r="F48" s="16" t="s">
        <v>39</v>
      </c>
      <c r="G48" s="35">
        <v>1.33</v>
      </c>
      <c r="H48" s="36">
        <v>1.33</v>
      </c>
      <c r="I48" s="36">
        <v>1.2</v>
      </c>
      <c r="J48" s="35">
        <v>1.2</v>
      </c>
      <c r="K48" s="18">
        <v>-0.1</v>
      </c>
      <c r="L48" s="18">
        <v>-4.2</v>
      </c>
      <c r="M48" s="19">
        <v>-4.1</v>
      </c>
    </row>
    <row r="49" spans="2:13" ht="15">
      <c r="B49" s="13"/>
      <c r="C49" s="14" t="s">
        <v>28</v>
      </c>
      <c r="D49" s="14"/>
      <c r="E49" s="15"/>
      <c r="F49" s="16" t="s">
        <v>39</v>
      </c>
      <c r="G49" s="17">
        <v>108.8</v>
      </c>
      <c r="H49" s="18">
        <v>99.3</v>
      </c>
      <c r="I49" s="18">
        <v>53.1</v>
      </c>
      <c r="J49" s="17">
        <v>61.9</v>
      </c>
      <c r="K49" s="18">
        <v>-1.9</v>
      </c>
      <c r="L49" s="18">
        <v>-37.9</v>
      </c>
      <c r="M49" s="19">
        <v>-30.1</v>
      </c>
    </row>
    <row r="50" spans="2:13" ht="15">
      <c r="B50" s="13"/>
      <c r="C50" s="14" t="s">
        <v>28</v>
      </c>
      <c r="D50" s="14"/>
      <c r="E50" s="15"/>
      <c r="F50" s="16" t="s">
        <v>116</v>
      </c>
      <c r="G50" s="17">
        <v>-2.8</v>
      </c>
      <c r="H50" s="18">
        <v>-8.7</v>
      </c>
      <c r="I50" s="18">
        <v>-46.5</v>
      </c>
      <c r="J50" s="17">
        <v>16.5</v>
      </c>
      <c r="K50" s="18">
        <v>-1.7</v>
      </c>
      <c r="L50" s="18">
        <v>-31</v>
      </c>
      <c r="M50" s="19">
        <v>13.1</v>
      </c>
    </row>
    <row r="51" spans="2:13" ht="15">
      <c r="B51" s="13"/>
      <c r="C51" s="14" t="s">
        <v>29</v>
      </c>
      <c r="D51" s="14"/>
      <c r="E51" s="15"/>
      <c r="F51" s="16" t="s">
        <v>116</v>
      </c>
      <c r="G51" s="17">
        <v>-5.9</v>
      </c>
      <c r="H51" s="18">
        <v>-8.8</v>
      </c>
      <c r="I51" s="18">
        <v>-40.6</v>
      </c>
      <c r="J51" s="17">
        <v>16.5</v>
      </c>
      <c r="K51" s="18">
        <v>-1.7</v>
      </c>
      <c r="L51" s="18">
        <v>-30.7</v>
      </c>
      <c r="M51" s="19">
        <v>13.1</v>
      </c>
    </row>
    <row r="52" spans="2:13" ht="15">
      <c r="B52" s="13"/>
      <c r="C52" s="14" t="s">
        <v>30</v>
      </c>
      <c r="D52" s="14"/>
      <c r="E52" s="15"/>
      <c r="F52" s="16" t="s">
        <v>116</v>
      </c>
      <c r="G52" s="17">
        <v>-5</v>
      </c>
      <c r="H52" s="18">
        <v>-6.3</v>
      </c>
      <c r="I52" s="18">
        <v>-4.8</v>
      </c>
      <c r="J52" s="17">
        <v>3.8</v>
      </c>
      <c r="K52" s="18">
        <v>0</v>
      </c>
      <c r="L52" s="18">
        <v>0</v>
      </c>
      <c r="M52" s="21">
        <v>0</v>
      </c>
    </row>
    <row r="53" spans="2:13" ht="18">
      <c r="B53" s="13"/>
      <c r="C53" s="14" t="s">
        <v>149</v>
      </c>
      <c r="D53" s="14"/>
      <c r="E53" s="15"/>
      <c r="F53" s="16" t="s">
        <v>11</v>
      </c>
      <c r="G53" s="17">
        <v>0.2</v>
      </c>
      <c r="H53" s="18">
        <v>0.2</v>
      </c>
      <c r="I53" s="18">
        <v>0.1</v>
      </c>
      <c r="J53" s="17">
        <v>0.1</v>
      </c>
      <c r="K53" s="18">
        <v>0</v>
      </c>
      <c r="L53" s="18">
        <v>0</v>
      </c>
      <c r="M53" s="19">
        <v>0</v>
      </c>
    </row>
    <row r="54" spans="2:13" ht="15.75" thickBot="1">
      <c r="B54" s="37"/>
      <c r="C54" s="180" t="s">
        <v>140</v>
      </c>
      <c r="D54" s="180"/>
      <c r="E54" s="181"/>
      <c r="F54" s="38" t="s">
        <v>4</v>
      </c>
      <c r="G54" s="39">
        <v>3.2</v>
      </c>
      <c r="H54" s="40">
        <v>2.1</v>
      </c>
      <c r="I54" s="40">
        <v>1.5</v>
      </c>
      <c r="J54" s="39">
        <v>1.8</v>
      </c>
      <c r="K54" s="40">
        <v>0</v>
      </c>
      <c r="L54" s="40">
        <v>0</v>
      </c>
      <c r="M54" s="184">
        <v>0</v>
      </c>
    </row>
    <row r="55" spans="2:13" ht="15">
      <c r="B55" s="34" t="s">
        <v>141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15">
      <c r="B56" s="34" t="s">
        <v>142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2" ht="15">
      <c r="B57" s="34" t="s">
        <v>143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5">
      <c r="B58" s="34" t="s">
        <v>167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5">
      <c r="B59" s="34" t="s">
        <v>144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5">
      <c r="B60" s="34" t="s">
        <v>145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>
      <c r="B61" s="34" t="s">
        <v>146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">
      <c r="B62" s="34" t="s">
        <v>150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3" s="34" customFormat="1" ht="15.75">
      <c r="B63" s="34" t="s">
        <v>182</v>
      </c>
      <c r="C63" s="182"/>
    </row>
    <row r="64" s="34" customFormat="1" ht="15">
      <c r="C64" s="183"/>
    </row>
    <row r="65" ht="15">
      <c r="C65" s="34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P55" sqref="P55"/>
    </sheetView>
  </sheetViews>
  <sheetFormatPr defaultColWidth="9.140625" defaultRowHeight="15"/>
  <cols>
    <col min="1" max="5" width="3.140625" style="47" customWidth="1"/>
    <col min="6" max="6" width="29.8515625" style="47" customWidth="1"/>
    <col min="7" max="7" width="22.421875" style="47" customWidth="1"/>
    <col min="8" max="8" width="10.0039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47</v>
      </c>
    </row>
    <row r="2" spans="2:27" ht="15" customHeight="1">
      <c r="B2" s="228" t="str">
        <f>"Medium-Term  "&amp;Summary!$H$4&amp;" - GDP components [level]"</f>
        <v>Medium-Term  MTF-2014Q4 update - GDP components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2014</v>
      </c>
      <c r="J4" s="241">
        <v>2015</v>
      </c>
      <c r="K4" s="239">
        <v>2016</v>
      </c>
      <c r="L4" s="234">
        <v>2013</v>
      </c>
      <c r="M4" s="235"/>
      <c r="N4" s="235"/>
      <c r="O4" s="235"/>
      <c r="P4" s="234">
        <v>2014</v>
      </c>
      <c r="Q4" s="235"/>
      <c r="R4" s="235"/>
      <c r="S4" s="235"/>
      <c r="T4" s="234">
        <v>2015</v>
      </c>
      <c r="U4" s="235"/>
      <c r="V4" s="235"/>
      <c r="W4" s="236"/>
      <c r="X4" s="235">
        <v>2016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3">
        <v>2013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57"/>
      <c r="J6" s="58"/>
      <c r="K6" s="56"/>
      <c r="L6" s="59"/>
      <c r="M6" s="59"/>
      <c r="N6" s="59"/>
      <c r="O6" s="60"/>
      <c r="P6" s="59"/>
      <c r="Q6" s="59"/>
      <c r="R6" s="59"/>
      <c r="S6" s="60"/>
      <c r="T6" s="61"/>
      <c r="U6" s="59"/>
      <c r="V6" s="59"/>
      <c r="W6" s="60"/>
      <c r="X6" s="59"/>
      <c r="Y6" s="59"/>
      <c r="Z6" s="59"/>
      <c r="AA6" s="62"/>
    </row>
    <row r="7" spans="2:27" ht="15">
      <c r="B7" s="63"/>
      <c r="C7" s="59" t="s">
        <v>14</v>
      </c>
      <c r="D7" s="59"/>
      <c r="E7" s="59"/>
      <c r="F7" s="60"/>
      <c r="G7" s="64" t="s">
        <v>46</v>
      </c>
      <c r="H7" s="89">
        <v>73593.156</v>
      </c>
      <c r="I7" s="90">
        <v>75081.46556367433</v>
      </c>
      <c r="J7" s="90">
        <v>77252.34860904687</v>
      </c>
      <c r="K7" s="89">
        <v>81356.78196389473</v>
      </c>
      <c r="L7" s="91">
        <v>18268.3628225009</v>
      </c>
      <c r="M7" s="91">
        <v>18364.2614111898</v>
      </c>
      <c r="N7" s="91">
        <v>18428.9488554227</v>
      </c>
      <c r="O7" s="92">
        <v>18531.5829108866</v>
      </c>
      <c r="P7" s="91">
        <v>18618.734888529</v>
      </c>
      <c r="Q7" s="91">
        <v>18719.8804263672</v>
      </c>
      <c r="R7" s="91">
        <v>18830.3700530284</v>
      </c>
      <c r="S7" s="92">
        <v>18912.480195749726</v>
      </c>
      <c r="T7" s="93">
        <v>19010.937984493725</v>
      </c>
      <c r="U7" s="91">
        <v>19185.446710696575</v>
      </c>
      <c r="V7" s="91">
        <v>19406.602605436423</v>
      </c>
      <c r="W7" s="92">
        <v>19649.361308420153</v>
      </c>
      <c r="X7" s="91">
        <v>19902.33726741351</v>
      </c>
      <c r="Y7" s="91">
        <v>20185.361108620888</v>
      </c>
      <c r="Z7" s="91">
        <v>20481.76213527845</v>
      </c>
      <c r="AA7" s="94">
        <v>20787.321452581877</v>
      </c>
    </row>
    <row r="8" spans="2:27" ht="15">
      <c r="B8" s="63"/>
      <c r="C8" s="59"/>
      <c r="D8" s="59"/>
      <c r="E8" s="59" t="s">
        <v>15</v>
      </c>
      <c r="F8" s="60"/>
      <c r="G8" s="64" t="s">
        <v>46</v>
      </c>
      <c r="H8" s="92">
        <v>41733.2390000001</v>
      </c>
      <c r="I8" s="91">
        <v>42469.850965397425</v>
      </c>
      <c r="J8" s="25">
        <v>43545.39706145015</v>
      </c>
      <c r="K8" s="92">
        <v>45438.6986285461</v>
      </c>
      <c r="L8" s="91">
        <v>10373.4863261552</v>
      </c>
      <c r="M8" s="91">
        <v>10443.7173704784</v>
      </c>
      <c r="N8" s="91">
        <v>10440.9324386355</v>
      </c>
      <c r="O8" s="92">
        <v>10475.102864730998</v>
      </c>
      <c r="P8" s="91">
        <v>10557.068934176</v>
      </c>
      <c r="Q8" s="91">
        <v>10592.5765860046</v>
      </c>
      <c r="R8" s="91">
        <v>10632.2699569759</v>
      </c>
      <c r="S8" s="92">
        <v>10687.935488240924</v>
      </c>
      <c r="T8" s="93">
        <v>10748.98176434542</v>
      </c>
      <c r="U8" s="91">
        <v>10829.175454060716</v>
      </c>
      <c r="V8" s="91">
        <v>10927.554865600476</v>
      </c>
      <c r="W8" s="92">
        <v>11039.684977443541</v>
      </c>
      <c r="X8" s="91">
        <v>11151.623353611349</v>
      </c>
      <c r="Y8" s="91">
        <v>11286.258722401468</v>
      </c>
      <c r="Z8" s="91">
        <v>11426.59421492363</v>
      </c>
      <c r="AA8" s="94">
        <v>11574.22233760966</v>
      </c>
    </row>
    <row r="9" spans="2:27" ht="15">
      <c r="B9" s="63"/>
      <c r="C9" s="59"/>
      <c r="D9" s="59"/>
      <c r="E9" s="59" t="s">
        <v>16</v>
      </c>
      <c r="F9" s="60"/>
      <c r="G9" s="64" t="s">
        <v>46</v>
      </c>
      <c r="H9" s="92">
        <v>13288.451000000001</v>
      </c>
      <c r="I9" s="91">
        <v>13893.033773686417</v>
      </c>
      <c r="J9" s="91">
        <v>14406.454702475938</v>
      </c>
      <c r="K9" s="92">
        <v>14955.250941589455</v>
      </c>
      <c r="L9" s="91">
        <v>3268.41188757991</v>
      </c>
      <c r="M9" s="91">
        <v>3295.43595260575</v>
      </c>
      <c r="N9" s="91">
        <v>3345.81232911365</v>
      </c>
      <c r="O9" s="92">
        <v>3378.79083070069</v>
      </c>
      <c r="P9" s="91">
        <v>3420.03589692028</v>
      </c>
      <c r="Q9" s="91">
        <v>3462.80071056306</v>
      </c>
      <c r="R9" s="91">
        <v>3492.34515414791</v>
      </c>
      <c r="S9" s="92">
        <v>3517.852012055167</v>
      </c>
      <c r="T9" s="93">
        <v>3559.0326918217493</v>
      </c>
      <c r="U9" s="91">
        <v>3587.432960536066</v>
      </c>
      <c r="V9" s="91">
        <v>3616.7443274969496</v>
      </c>
      <c r="W9" s="92">
        <v>3643.244722621174</v>
      </c>
      <c r="X9" s="91">
        <v>3679.183660755734</v>
      </c>
      <c r="Y9" s="91">
        <v>3719.7484959740036</v>
      </c>
      <c r="Z9" s="91">
        <v>3760.078666077991</v>
      </c>
      <c r="AA9" s="94">
        <v>3796.2401187817263</v>
      </c>
    </row>
    <row r="10" spans="2:27" ht="15">
      <c r="B10" s="63"/>
      <c r="C10" s="59"/>
      <c r="D10" s="59"/>
      <c r="E10" s="59" t="s">
        <v>17</v>
      </c>
      <c r="F10" s="60"/>
      <c r="G10" s="64" t="s">
        <v>46</v>
      </c>
      <c r="H10" s="92">
        <v>15045.387999999999</v>
      </c>
      <c r="I10" s="91">
        <v>15622.646603340849</v>
      </c>
      <c r="J10" s="91">
        <v>16120.57686219875</v>
      </c>
      <c r="K10" s="92">
        <v>16829.284414274043</v>
      </c>
      <c r="L10" s="91">
        <v>3648.77950529465</v>
      </c>
      <c r="M10" s="91">
        <v>3695.26971336342</v>
      </c>
      <c r="N10" s="91">
        <v>3737.6672485076</v>
      </c>
      <c r="O10" s="92">
        <v>3963.67153283433</v>
      </c>
      <c r="P10" s="91">
        <v>3799.3270058718</v>
      </c>
      <c r="Q10" s="91">
        <v>3891.93531019287</v>
      </c>
      <c r="R10" s="91">
        <v>3945.56636890078</v>
      </c>
      <c r="S10" s="92">
        <v>3985.8179183753978</v>
      </c>
      <c r="T10" s="93">
        <v>3996.1110768509475</v>
      </c>
      <c r="U10" s="91">
        <v>4005.6761946092606</v>
      </c>
      <c r="V10" s="91">
        <v>4038.3635169077</v>
      </c>
      <c r="W10" s="92">
        <v>4080.4260738308426</v>
      </c>
      <c r="X10" s="91">
        <v>4113.219892962293</v>
      </c>
      <c r="Y10" s="91">
        <v>4173.232420981322</v>
      </c>
      <c r="Z10" s="91">
        <v>4237.758987614719</v>
      </c>
      <c r="AA10" s="94">
        <v>4305.073112715707</v>
      </c>
    </row>
    <row r="11" spans="2:27" ht="15">
      <c r="B11" s="63"/>
      <c r="C11" s="59"/>
      <c r="D11" s="59"/>
      <c r="E11" s="59" t="s">
        <v>45</v>
      </c>
      <c r="F11" s="60"/>
      <c r="G11" s="64" t="s">
        <v>46</v>
      </c>
      <c r="H11" s="92">
        <v>70067.0780000001</v>
      </c>
      <c r="I11" s="91">
        <v>71985.53134242469</v>
      </c>
      <c r="J11" s="91">
        <v>74072.42862612485</v>
      </c>
      <c r="K11" s="92">
        <v>77223.2339844096</v>
      </c>
      <c r="L11" s="91">
        <v>17290.677719029758</v>
      </c>
      <c r="M11" s="91">
        <v>17434.42303644757</v>
      </c>
      <c r="N11" s="91">
        <v>17524.41201625675</v>
      </c>
      <c r="O11" s="92">
        <v>17817.56522826602</v>
      </c>
      <c r="P11" s="91">
        <v>17776.43183696808</v>
      </c>
      <c r="Q11" s="91">
        <v>17947.31260676053</v>
      </c>
      <c r="R11" s="91">
        <v>18070.181480024592</v>
      </c>
      <c r="S11" s="92">
        <v>18191.60541867149</v>
      </c>
      <c r="T11" s="93">
        <v>18304.12553301812</v>
      </c>
      <c r="U11" s="91">
        <v>18422.284609206043</v>
      </c>
      <c r="V11" s="91">
        <v>18582.662710005126</v>
      </c>
      <c r="W11" s="92">
        <v>18763.355773895557</v>
      </c>
      <c r="X11" s="91">
        <v>18944.026907329375</v>
      </c>
      <c r="Y11" s="91">
        <v>19179.239639356794</v>
      </c>
      <c r="Z11" s="91">
        <v>19424.431868616342</v>
      </c>
      <c r="AA11" s="94">
        <v>19675.535569107094</v>
      </c>
    </row>
    <row r="12" spans="2:27" ht="15">
      <c r="B12" s="63"/>
      <c r="C12" s="59"/>
      <c r="D12" s="59" t="s">
        <v>18</v>
      </c>
      <c r="E12" s="59"/>
      <c r="F12" s="60"/>
      <c r="G12" s="64" t="s">
        <v>46</v>
      </c>
      <c r="H12" s="92">
        <v>68407.01600000009</v>
      </c>
      <c r="I12" s="91">
        <v>68881.6801234541</v>
      </c>
      <c r="J12" s="91">
        <v>68722.17156707415</v>
      </c>
      <c r="K12" s="92">
        <v>74002.29518118176</v>
      </c>
      <c r="L12" s="91">
        <v>16634.3003367725</v>
      </c>
      <c r="M12" s="91">
        <v>17190.2893924583</v>
      </c>
      <c r="N12" s="91">
        <v>17138.2281150311</v>
      </c>
      <c r="O12" s="92">
        <v>17444.1981557382</v>
      </c>
      <c r="P12" s="91">
        <v>17868.7402983949</v>
      </c>
      <c r="Q12" s="91">
        <v>17326.758971097</v>
      </c>
      <c r="R12" s="91">
        <v>16866.3168139496</v>
      </c>
      <c r="S12" s="92">
        <v>16819.8640400126</v>
      </c>
      <c r="T12" s="93">
        <v>16782.380168146057</v>
      </c>
      <c r="U12" s="91">
        <v>17004.846759076732</v>
      </c>
      <c r="V12" s="91">
        <v>17305.405618605837</v>
      </c>
      <c r="W12" s="92">
        <v>17629.53902124553</v>
      </c>
      <c r="X12" s="91">
        <v>17961.91392761794</v>
      </c>
      <c r="Y12" s="91">
        <v>18313.21971782043</v>
      </c>
      <c r="Z12" s="91">
        <v>18677.108201417777</v>
      </c>
      <c r="AA12" s="94">
        <v>19050.05333432561</v>
      </c>
    </row>
    <row r="13" spans="2:27" ht="15">
      <c r="B13" s="63"/>
      <c r="C13" s="59"/>
      <c r="D13" s="59" t="s">
        <v>19</v>
      </c>
      <c r="E13" s="59"/>
      <c r="F13" s="60"/>
      <c r="G13" s="64" t="s">
        <v>46</v>
      </c>
      <c r="H13" s="92">
        <v>65068.084</v>
      </c>
      <c r="I13" s="91">
        <v>65520.78625698865</v>
      </c>
      <c r="J13" s="91">
        <v>64329.65787974667</v>
      </c>
      <c r="K13" s="92">
        <v>69370.14997255169</v>
      </c>
      <c r="L13" s="91">
        <v>15735.988466479897</v>
      </c>
      <c r="M13" s="91">
        <v>16093.652876382697</v>
      </c>
      <c r="N13" s="91">
        <v>16379.112328168801</v>
      </c>
      <c r="O13" s="92">
        <v>16859.3303289686</v>
      </c>
      <c r="P13" s="91">
        <v>16962.1359870651</v>
      </c>
      <c r="Q13" s="91">
        <v>16513.7489423302</v>
      </c>
      <c r="R13" s="91">
        <v>16093.612978063302</v>
      </c>
      <c r="S13" s="92">
        <v>15951.288349530047</v>
      </c>
      <c r="T13" s="93">
        <v>15705.584388894153</v>
      </c>
      <c r="U13" s="91">
        <v>15913.042944652236</v>
      </c>
      <c r="V13" s="91">
        <v>16201.263281771795</v>
      </c>
      <c r="W13" s="92">
        <v>16509.76726442849</v>
      </c>
      <c r="X13" s="91">
        <v>16825.864644774887</v>
      </c>
      <c r="Y13" s="91">
        <v>17168.190316581975</v>
      </c>
      <c r="Z13" s="91">
        <v>17513.53787594122</v>
      </c>
      <c r="AA13" s="94">
        <v>17862.55713525361</v>
      </c>
    </row>
    <row r="14" spans="2:27" ht="15.75" thickBot="1">
      <c r="B14" s="65"/>
      <c r="C14" s="66"/>
      <c r="D14" s="66" t="s">
        <v>122</v>
      </c>
      <c r="E14" s="66"/>
      <c r="F14" s="67"/>
      <c r="G14" s="68" t="s">
        <v>46</v>
      </c>
      <c r="H14" s="95">
        <v>3338.9320000001007</v>
      </c>
      <c r="I14" s="96">
        <v>3360.8938664654506</v>
      </c>
      <c r="J14" s="96">
        <v>4392.513687327484</v>
      </c>
      <c r="K14" s="95">
        <v>4632.145208630067</v>
      </c>
      <c r="L14" s="96">
        <v>898.3118702926022</v>
      </c>
      <c r="M14" s="96">
        <v>1096.6365160756031</v>
      </c>
      <c r="N14" s="96">
        <v>759.1157868622977</v>
      </c>
      <c r="O14" s="95">
        <v>584.8678267695977</v>
      </c>
      <c r="P14" s="96">
        <v>906.6043113298001</v>
      </c>
      <c r="Q14" s="96">
        <v>813.0100287667992</v>
      </c>
      <c r="R14" s="96">
        <v>772.7038358862992</v>
      </c>
      <c r="S14" s="95">
        <v>868.5756904825521</v>
      </c>
      <c r="T14" s="97">
        <v>1076.7957792519046</v>
      </c>
      <c r="U14" s="96">
        <v>1091.8038144244965</v>
      </c>
      <c r="V14" s="96">
        <v>1104.142336834042</v>
      </c>
      <c r="W14" s="95">
        <v>1119.771756817041</v>
      </c>
      <c r="X14" s="96">
        <v>1136.0492828430542</v>
      </c>
      <c r="Y14" s="96">
        <v>1145.0294012384547</v>
      </c>
      <c r="Z14" s="96">
        <v>1163.5703254765576</v>
      </c>
      <c r="AA14" s="98">
        <v>1187.4961990720003</v>
      </c>
    </row>
    <row r="15" ht="15.75" thickBot="1">
      <c r="G15" s="70"/>
    </row>
    <row r="16" spans="2:27" ht="15" customHeight="1">
      <c r="B16" s="228" t="str">
        <f>"Medium-Term  "&amp;Summary!$H$4&amp;" - GDP components [change over previous period]"</f>
        <v>Medium-Term  MTF-2014Q4 update - GDP components [change over previous period]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30"/>
    </row>
    <row r="17" spans="2:27" ht="15" customHeight="1"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</row>
    <row r="18" spans="2:27" ht="15">
      <c r="B18" s="223" t="s">
        <v>34</v>
      </c>
      <c r="C18" s="224"/>
      <c r="D18" s="224"/>
      <c r="E18" s="224"/>
      <c r="F18" s="225"/>
      <c r="G18" s="238" t="s">
        <v>12</v>
      </c>
      <c r="H18" s="42" t="s">
        <v>55</v>
      </c>
      <c r="I18" s="241">
        <v>2014</v>
      </c>
      <c r="J18" s="241">
        <v>2015</v>
      </c>
      <c r="K18" s="239">
        <v>2016</v>
      </c>
      <c r="L18" s="234">
        <v>2013</v>
      </c>
      <c r="M18" s="235"/>
      <c r="N18" s="235"/>
      <c r="O18" s="235"/>
      <c r="P18" s="234">
        <v>2014</v>
      </c>
      <c r="Q18" s="235"/>
      <c r="R18" s="235"/>
      <c r="S18" s="235"/>
      <c r="T18" s="234">
        <v>2015</v>
      </c>
      <c r="U18" s="235"/>
      <c r="V18" s="235"/>
      <c r="W18" s="236"/>
      <c r="X18" s="235">
        <v>2016</v>
      </c>
      <c r="Y18" s="235"/>
      <c r="Z18" s="235"/>
      <c r="AA18" s="237"/>
    </row>
    <row r="19" spans="2:27" ht="15">
      <c r="B19" s="216"/>
      <c r="C19" s="217"/>
      <c r="D19" s="217"/>
      <c r="E19" s="217"/>
      <c r="F19" s="218"/>
      <c r="G19" s="220"/>
      <c r="H19" s="43">
        <v>2013</v>
      </c>
      <c r="I19" s="222"/>
      <c r="J19" s="222"/>
      <c r="K19" s="240"/>
      <c r="L19" s="48" t="s">
        <v>0</v>
      </c>
      <c r="M19" s="48" t="s">
        <v>1</v>
      </c>
      <c r="N19" s="48" t="s">
        <v>2</v>
      </c>
      <c r="O19" s="49" t="s">
        <v>3</v>
      </c>
      <c r="P19" s="48" t="s">
        <v>0</v>
      </c>
      <c r="Q19" s="48" t="s">
        <v>1</v>
      </c>
      <c r="R19" s="48" t="s">
        <v>2</v>
      </c>
      <c r="S19" s="49" t="s">
        <v>3</v>
      </c>
      <c r="T19" s="50" t="s">
        <v>0</v>
      </c>
      <c r="U19" s="48" t="s">
        <v>1</v>
      </c>
      <c r="V19" s="48" t="s">
        <v>2</v>
      </c>
      <c r="W19" s="49" t="s">
        <v>3</v>
      </c>
      <c r="X19" s="48" t="s">
        <v>0</v>
      </c>
      <c r="Y19" s="48" t="s">
        <v>1</v>
      </c>
      <c r="Z19" s="48" t="s">
        <v>2</v>
      </c>
      <c r="AA19" s="51" t="s">
        <v>3</v>
      </c>
    </row>
    <row r="20" spans="2:27" ht="3.75" customHeight="1">
      <c r="B20" s="52"/>
      <c r="C20" s="53"/>
      <c r="D20" s="53"/>
      <c r="E20" s="53"/>
      <c r="F20" s="54"/>
      <c r="G20" s="41"/>
      <c r="H20" s="56"/>
      <c r="I20" s="57"/>
      <c r="J20" s="58"/>
      <c r="K20" s="56"/>
      <c r="L20" s="59"/>
      <c r="M20" s="59"/>
      <c r="N20" s="59"/>
      <c r="O20" s="60"/>
      <c r="P20" s="59"/>
      <c r="Q20" s="59"/>
      <c r="R20" s="59"/>
      <c r="S20" s="60"/>
      <c r="T20" s="61"/>
      <c r="U20" s="59"/>
      <c r="V20" s="59"/>
      <c r="W20" s="60"/>
      <c r="X20" s="59"/>
      <c r="Y20" s="59"/>
      <c r="Z20" s="59"/>
      <c r="AA20" s="62"/>
    </row>
    <row r="21" spans="2:27" ht="15">
      <c r="B21" s="63"/>
      <c r="C21" s="59" t="s">
        <v>14</v>
      </c>
      <c r="D21" s="59"/>
      <c r="E21" s="59"/>
      <c r="F21" s="60"/>
      <c r="G21" s="64" t="s">
        <v>52</v>
      </c>
      <c r="H21" s="77">
        <v>1.4246951223339437</v>
      </c>
      <c r="I21" s="78">
        <v>2.3781880635284267</v>
      </c>
      <c r="J21" s="78">
        <v>2.9193192315726435</v>
      </c>
      <c r="K21" s="77">
        <v>3.628014949160402</v>
      </c>
      <c r="L21" s="78">
        <v>0.4229972368994197</v>
      </c>
      <c r="M21" s="78">
        <v>0.4706583679722627</v>
      </c>
      <c r="N21" s="78">
        <v>0.5577294608046941</v>
      </c>
      <c r="O21" s="77">
        <v>0.6346232889093528</v>
      </c>
      <c r="P21" s="78">
        <v>0.6254914368105915</v>
      </c>
      <c r="Q21" s="78">
        <v>0.6198613174735073</v>
      </c>
      <c r="R21" s="78">
        <v>0.5603980812040561</v>
      </c>
      <c r="S21" s="77">
        <v>0.4571945674913138</v>
      </c>
      <c r="T21" s="83">
        <v>0.7663431845013093</v>
      </c>
      <c r="U21" s="78">
        <v>0.8430868078641964</v>
      </c>
      <c r="V21" s="78">
        <v>0.9515713396363878</v>
      </c>
      <c r="W21" s="77">
        <v>0.930637395779101</v>
      </c>
      <c r="X21" s="78">
        <v>0.8420291231089294</v>
      </c>
      <c r="Y21" s="78">
        <v>0.9159811799481048</v>
      </c>
      <c r="Z21" s="78">
        <v>0.8953684932360346</v>
      </c>
      <c r="AA21" s="84">
        <v>0.8746879473182219</v>
      </c>
    </row>
    <row r="22" spans="2:27" ht="15">
      <c r="B22" s="63"/>
      <c r="C22" s="59"/>
      <c r="D22" s="59"/>
      <c r="E22" s="59" t="s">
        <v>15</v>
      </c>
      <c r="F22" s="60"/>
      <c r="G22" s="64" t="s">
        <v>52</v>
      </c>
      <c r="H22" s="77">
        <v>-0.7471570203474727</v>
      </c>
      <c r="I22" s="78">
        <v>2.1154786597201536</v>
      </c>
      <c r="J22" s="78">
        <v>2.8074046716964176</v>
      </c>
      <c r="K22" s="77">
        <v>2.672341814801797</v>
      </c>
      <c r="L22" s="78">
        <v>-0.7884391587031985</v>
      </c>
      <c r="M22" s="78">
        <v>0.38708382557321386</v>
      </c>
      <c r="N22" s="78">
        <v>0.13015561917933383</v>
      </c>
      <c r="O22" s="77">
        <v>0.37330538154176907</v>
      </c>
      <c r="P22" s="78">
        <v>1.0110108105747315</v>
      </c>
      <c r="Q22" s="78">
        <v>0.40458528775508285</v>
      </c>
      <c r="R22" s="78">
        <v>0.35767086508180057</v>
      </c>
      <c r="S22" s="77">
        <v>0.6589872748952388</v>
      </c>
      <c r="T22" s="83">
        <v>0.9805357960094341</v>
      </c>
      <c r="U22" s="78">
        <v>0.756612087286129</v>
      </c>
      <c r="V22" s="78">
        <v>0.606439652658878</v>
      </c>
      <c r="W22" s="77">
        <v>0.6096938099615414</v>
      </c>
      <c r="X22" s="78">
        <v>0.6408042233712479</v>
      </c>
      <c r="Y22" s="78">
        <v>0.698384566097161</v>
      </c>
      <c r="Z22" s="78">
        <v>0.7065994083079516</v>
      </c>
      <c r="AA22" s="84">
        <v>0.7121440613987886</v>
      </c>
    </row>
    <row r="23" spans="2:27" ht="15">
      <c r="B23" s="63"/>
      <c r="C23" s="59"/>
      <c r="D23" s="59"/>
      <c r="E23" s="59" t="s">
        <v>16</v>
      </c>
      <c r="F23" s="60"/>
      <c r="G23" s="64" t="s">
        <v>52</v>
      </c>
      <c r="H23" s="77">
        <v>2.4184027107328347</v>
      </c>
      <c r="I23" s="78">
        <v>4.177495865600719</v>
      </c>
      <c r="J23" s="78">
        <v>2.234146618207461</v>
      </c>
      <c r="K23" s="77">
        <v>1.719359850327919</v>
      </c>
      <c r="L23" s="78">
        <v>0.756530218432232</v>
      </c>
      <c r="M23" s="78">
        <v>0.7911839847937898</v>
      </c>
      <c r="N23" s="78">
        <v>1.5047426743513626</v>
      </c>
      <c r="O23" s="77">
        <v>0.9350836171178116</v>
      </c>
      <c r="P23" s="78">
        <v>1.1635516280255018</v>
      </c>
      <c r="Q23" s="78">
        <v>1.0916149177175498</v>
      </c>
      <c r="R23" s="78">
        <v>0.6960776172213912</v>
      </c>
      <c r="S23" s="77">
        <v>0.5490795537059512</v>
      </c>
      <c r="T23" s="83">
        <v>0.4788134568051987</v>
      </c>
      <c r="U23" s="78">
        <v>0.5483686361371838</v>
      </c>
      <c r="V23" s="78">
        <v>0.45830891064939294</v>
      </c>
      <c r="W23" s="77">
        <v>0.2674208599930097</v>
      </c>
      <c r="X23" s="78">
        <v>0.3946265061578913</v>
      </c>
      <c r="Y23" s="78">
        <v>0.5446669997515272</v>
      </c>
      <c r="Z23" s="78">
        <v>0.4920011903383852</v>
      </c>
      <c r="AA23" s="84">
        <v>0.36962266900056306</v>
      </c>
    </row>
    <row r="24" spans="2:27" ht="15">
      <c r="B24" s="63"/>
      <c r="C24" s="59"/>
      <c r="D24" s="59"/>
      <c r="E24" s="59" t="s">
        <v>17</v>
      </c>
      <c r="F24" s="60"/>
      <c r="G24" s="64" t="s">
        <v>52</v>
      </c>
      <c r="H24" s="77">
        <v>-2.65231562206003</v>
      </c>
      <c r="I24" s="78">
        <v>4.193885928822112</v>
      </c>
      <c r="J24" s="78">
        <v>4.180847366953387</v>
      </c>
      <c r="K24" s="77">
        <v>3.3815530775410423</v>
      </c>
      <c r="L24" s="78">
        <v>-2.3786132826007247</v>
      </c>
      <c r="M24" s="78">
        <v>0.8403053478207596</v>
      </c>
      <c r="N24" s="78">
        <v>-0.3987183128065652</v>
      </c>
      <c r="O24" s="77">
        <v>6.665852883105103</v>
      </c>
      <c r="P24" s="78">
        <v>-3.787551943894883</v>
      </c>
      <c r="Q24" s="78">
        <v>2.908417452087761</v>
      </c>
      <c r="R24" s="78">
        <v>1.5115920317586529</v>
      </c>
      <c r="S24" s="77">
        <v>0.9635149421003888</v>
      </c>
      <c r="T24" s="83">
        <v>0.7319041412599034</v>
      </c>
      <c r="U24" s="78">
        <v>0.741814145781234</v>
      </c>
      <c r="V24" s="78">
        <v>0.8370409241689032</v>
      </c>
      <c r="W24" s="77">
        <v>0.9055327304721743</v>
      </c>
      <c r="X24" s="78">
        <v>0.5508126279281953</v>
      </c>
      <c r="Y24" s="78">
        <v>1.014393016941412</v>
      </c>
      <c r="Z24" s="78">
        <v>0.9976541581439022</v>
      </c>
      <c r="AA24" s="84">
        <v>0.9787391358398736</v>
      </c>
    </row>
    <row r="25" spans="2:27" ht="15">
      <c r="B25" s="63"/>
      <c r="C25" s="59"/>
      <c r="D25" s="59"/>
      <c r="E25" s="59" t="s">
        <v>45</v>
      </c>
      <c r="F25" s="60"/>
      <c r="G25" s="64" t="s">
        <v>52</v>
      </c>
      <c r="H25" s="77">
        <v>-0.5949172312448496</v>
      </c>
      <c r="I25" s="78">
        <v>2.9801656799895966</v>
      </c>
      <c r="J25" s="78">
        <v>3.009048618677838</v>
      </c>
      <c r="K25" s="77">
        <v>2.6519462220071546</v>
      </c>
      <c r="L25" s="78">
        <v>-0.8578997412163432</v>
      </c>
      <c r="M25" s="78">
        <v>0.5653930600672226</v>
      </c>
      <c r="N25" s="78">
        <v>0.2752855621795902</v>
      </c>
      <c r="O25" s="77">
        <v>1.8797024975451677</v>
      </c>
      <c r="P25" s="78">
        <v>-0.07539749659432005</v>
      </c>
      <c r="Q25" s="78">
        <v>1.0987799354974754</v>
      </c>
      <c r="R25" s="78">
        <v>0.6864554175802624</v>
      </c>
      <c r="S25" s="77">
        <v>0.7075703209838906</v>
      </c>
      <c r="T25" s="83">
        <v>0.8258154257337509</v>
      </c>
      <c r="U25" s="78">
        <v>0.7128976724665108</v>
      </c>
      <c r="V25" s="78">
        <v>0.6308938761546301</v>
      </c>
      <c r="W25" s="77">
        <v>0.6118994071312187</v>
      </c>
      <c r="X25" s="78">
        <v>0.5726566657302499</v>
      </c>
      <c r="Y25" s="78">
        <v>0.7419691289618271</v>
      </c>
      <c r="Z25" s="78">
        <v>0.7329912673408785</v>
      </c>
      <c r="AA25" s="84">
        <v>0.708680232322024</v>
      </c>
    </row>
    <row r="26" spans="2:27" ht="15">
      <c r="B26" s="63"/>
      <c r="C26" s="59"/>
      <c r="D26" s="59" t="s">
        <v>18</v>
      </c>
      <c r="E26" s="59"/>
      <c r="F26" s="60"/>
      <c r="G26" s="64" t="s">
        <v>52</v>
      </c>
      <c r="H26" s="77">
        <v>5.184370686015541</v>
      </c>
      <c r="I26" s="78">
        <v>4.27845873704571</v>
      </c>
      <c r="J26" s="78">
        <v>1.4130508811987852</v>
      </c>
      <c r="K26" s="77">
        <v>6.1876743908062934</v>
      </c>
      <c r="L26" s="78">
        <v>-0.4635983156027663</v>
      </c>
      <c r="M26" s="78">
        <v>4.023450238050856</v>
      </c>
      <c r="N26" s="78">
        <v>0.9734869650675364</v>
      </c>
      <c r="O26" s="77">
        <v>2.5998033408508547</v>
      </c>
      <c r="P26" s="78">
        <v>3.984957778902995</v>
      </c>
      <c r="Q26" s="78">
        <v>-2.712455249773697</v>
      </c>
      <c r="R26" s="78">
        <v>-1.9808054894252223</v>
      </c>
      <c r="S26" s="77">
        <v>-0.1377567233458734</v>
      </c>
      <c r="T26" s="83">
        <v>1.051650483518273</v>
      </c>
      <c r="U26" s="78">
        <v>1.341524306950788</v>
      </c>
      <c r="V26" s="78">
        <v>1.5500425758283995</v>
      </c>
      <c r="W26" s="77">
        <v>1.5546074327402692</v>
      </c>
      <c r="X26" s="78">
        <v>1.5025305106616287</v>
      </c>
      <c r="Y26" s="78">
        <v>1.5132475359379782</v>
      </c>
      <c r="Z26" s="78">
        <v>1.5191395928318485</v>
      </c>
      <c r="AA26" s="84">
        <v>1.5012491028222712</v>
      </c>
    </row>
    <row r="27" spans="2:27" ht="15">
      <c r="B27" s="63"/>
      <c r="C27" s="59"/>
      <c r="D27" s="59" t="s">
        <v>19</v>
      </c>
      <c r="E27" s="59"/>
      <c r="F27" s="60"/>
      <c r="G27" s="64" t="s">
        <v>52</v>
      </c>
      <c r="H27" s="77">
        <v>3.765851890553293</v>
      </c>
      <c r="I27" s="78">
        <v>4.797125572722578</v>
      </c>
      <c r="J27" s="78">
        <v>1.3998300349350643</v>
      </c>
      <c r="K27" s="77">
        <v>5.3159482300262795</v>
      </c>
      <c r="L27" s="78">
        <v>-0.5456855483730578</v>
      </c>
      <c r="M27" s="78">
        <v>3.136583212313468</v>
      </c>
      <c r="N27" s="78">
        <v>2.0587343276797156</v>
      </c>
      <c r="O27" s="77">
        <v>3.5296400418151137</v>
      </c>
      <c r="P27" s="78">
        <v>3.2602460971613993</v>
      </c>
      <c r="Q27" s="78">
        <v>-2.328290848202215</v>
      </c>
      <c r="R27" s="78">
        <v>-2.402299460403327</v>
      </c>
      <c r="S27" s="77">
        <v>0.3933171324889315</v>
      </c>
      <c r="T27" s="83">
        <v>1.121719343470943</v>
      </c>
      <c r="U27" s="78">
        <v>1.152703181977273</v>
      </c>
      <c r="V27" s="78">
        <v>1.2493553177086056</v>
      </c>
      <c r="W27" s="77">
        <v>1.2620714879860202</v>
      </c>
      <c r="X27" s="78">
        <v>1.2697956014518184</v>
      </c>
      <c r="Y27" s="78">
        <v>1.3796063901571358</v>
      </c>
      <c r="Z27" s="78">
        <v>1.4020548331846356</v>
      </c>
      <c r="AA27" s="84">
        <v>1.382541939550535</v>
      </c>
    </row>
    <row r="28" spans="2:27" ht="15.75" thickBot="1">
      <c r="B28" s="65"/>
      <c r="C28" s="66"/>
      <c r="D28" s="66" t="s">
        <v>122</v>
      </c>
      <c r="E28" s="66"/>
      <c r="F28" s="67"/>
      <c r="G28" s="68" t="s">
        <v>52</v>
      </c>
      <c r="H28" s="86">
        <v>25.762173459336623</v>
      </c>
      <c r="I28" s="85">
        <v>-1.9296141442161456</v>
      </c>
      <c r="J28" s="85">
        <v>1.582149114114472</v>
      </c>
      <c r="K28" s="86">
        <v>17.31727869427519</v>
      </c>
      <c r="L28" s="85">
        <v>0.5128189776256988</v>
      </c>
      <c r="M28" s="85">
        <v>14.46152804155922</v>
      </c>
      <c r="N28" s="85">
        <v>-10.535681874292806</v>
      </c>
      <c r="O28" s="86">
        <v>-8.649411937248857</v>
      </c>
      <c r="P28" s="85">
        <v>13.921474381403314</v>
      </c>
      <c r="Q28" s="85">
        <v>-7.486797827489383</v>
      </c>
      <c r="R28" s="85">
        <v>3.549548112540265</v>
      </c>
      <c r="S28" s="86">
        <v>-6.705373946261915</v>
      </c>
      <c r="T28" s="87">
        <v>0.11919922759039991</v>
      </c>
      <c r="U28" s="85">
        <v>3.8794490825976737</v>
      </c>
      <c r="V28" s="85">
        <v>5.48546218315191</v>
      </c>
      <c r="W28" s="86">
        <v>5.229586870522752</v>
      </c>
      <c r="X28" s="85">
        <v>4.316025520216016</v>
      </c>
      <c r="Y28" s="85">
        <v>3.0816362577805023</v>
      </c>
      <c r="Z28" s="85">
        <v>2.8705373257970024</v>
      </c>
      <c r="AA28" s="88">
        <v>2.851814105284433</v>
      </c>
    </row>
    <row r="29" ht="15.75" thickBot="1"/>
    <row r="30" spans="2:27" ht="15" customHeight="1">
      <c r="B30" s="228" t="str">
        <f>"Medium-Term "&amp;Summary!$H$4&amp;" - GDP components [contribution to growth]"</f>
        <v>Medium-Term MTF-2014Q4 update - GDP components [contribution to growth]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</row>
    <row r="31" spans="2:27" ht="15" customHeight="1"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</row>
    <row r="32" spans="2:27" ht="15">
      <c r="B32" s="223" t="s">
        <v>34</v>
      </c>
      <c r="C32" s="224"/>
      <c r="D32" s="224"/>
      <c r="E32" s="224"/>
      <c r="F32" s="225"/>
      <c r="G32" s="226" t="s">
        <v>12</v>
      </c>
      <c r="H32" s="42" t="s">
        <v>55</v>
      </c>
      <c r="I32" s="242">
        <v>2014</v>
      </c>
      <c r="J32" s="241">
        <v>2015</v>
      </c>
      <c r="K32" s="239">
        <v>2016</v>
      </c>
      <c r="L32" s="234">
        <v>2013</v>
      </c>
      <c r="M32" s="235"/>
      <c r="N32" s="235"/>
      <c r="O32" s="236"/>
      <c r="P32" s="234">
        <v>2014</v>
      </c>
      <c r="Q32" s="235"/>
      <c r="R32" s="235"/>
      <c r="S32" s="236"/>
      <c r="T32" s="234">
        <v>2015</v>
      </c>
      <c r="U32" s="235"/>
      <c r="V32" s="235"/>
      <c r="W32" s="236"/>
      <c r="X32" s="235">
        <v>2016</v>
      </c>
      <c r="Y32" s="235"/>
      <c r="Z32" s="235"/>
      <c r="AA32" s="237"/>
    </row>
    <row r="33" spans="2:27" ht="15">
      <c r="B33" s="216"/>
      <c r="C33" s="217"/>
      <c r="D33" s="217"/>
      <c r="E33" s="217"/>
      <c r="F33" s="218"/>
      <c r="G33" s="227"/>
      <c r="H33" s="43">
        <v>2013</v>
      </c>
      <c r="I33" s="243"/>
      <c r="J33" s="222"/>
      <c r="K33" s="240"/>
      <c r="L33" s="48" t="s">
        <v>0</v>
      </c>
      <c r="M33" s="48" t="s">
        <v>1</v>
      </c>
      <c r="N33" s="48" t="s">
        <v>2</v>
      </c>
      <c r="O33" s="49" t="s">
        <v>3</v>
      </c>
      <c r="P33" s="48" t="s">
        <v>0</v>
      </c>
      <c r="Q33" s="48" t="s">
        <v>1</v>
      </c>
      <c r="R33" s="48" t="s">
        <v>2</v>
      </c>
      <c r="S33" s="49" t="s">
        <v>3</v>
      </c>
      <c r="T33" s="50" t="s">
        <v>0</v>
      </c>
      <c r="U33" s="48" t="s">
        <v>1</v>
      </c>
      <c r="V33" s="48" t="s">
        <v>2</v>
      </c>
      <c r="W33" s="49" t="s">
        <v>3</v>
      </c>
      <c r="X33" s="48" t="s">
        <v>0</v>
      </c>
      <c r="Y33" s="48" t="s">
        <v>1</v>
      </c>
      <c r="Z33" s="48" t="s">
        <v>2</v>
      </c>
      <c r="AA33" s="51" t="s">
        <v>3</v>
      </c>
    </row>
    <row r="34" spans="2:27" ht="3.75" customHeight="1">
      <c r="B34" s="52"/>
      <c r="C34" s="53"/>
      <c r="D34" s="53"/>
      <c r="E34" s="53"/>
      <c r="F34" s="54"/>
      <c r="G34" s="41"/>
      <c r="H34" s="56"/>
      <c r="I34" s="57"/>
      <c r="J34" s="58"/>
      <c r="K34" s="56"/>
      <c r="L34" s="59"/>
      <c r="M34" s="59"/>
      <c r="N34" s="59"/>
      <c r="O34" s="60"/>
      <c r="P34" s="59"/>
      <c r="Q34" s="59"/>
      <c r="R34" s="59"/>
      <c r="S34" s="60"/>
      <c r="T34" s="61"/>
      <c r="U34" s="59"/>
      <c r="V34" s="59"/>
      <c r="W34" s="60"/>
      <c r="X34" s="59"/>
      <c r="Y34" s="59"/>
      <c r="Z34" s="59"/>
      <c r="AA34" s="62"/>
    </row>
    <row r="35" spans="2:27" ht="15">
      <c r="B35" s="63"/>
      <c r="C35" s="59" t="s">
        <v>14</v>
      </c>
      <c r="D35" s="59"/>
      <c r="E35" s="59"/>
      <c r="F35" s="60"/>
      <c r="G35" s="64" t="s">
        <v>52</v>
      </c>
      <c r="H35" s="77">
        <v>1.4246951223339437</v>
      </c>
      <c r="I35" s="78">
        <v>2.3781880635284267</v>
      </c>
      <c r="J35" s="78">
        <v>2.9193192315726435</v>
      </c>
      <c r="K35" s="77">
        <v>3.628014949160402</v>
      </c>
      <c r="L35" s="78">
        <v>0.4229972368994197</v>
      </c>
      <c r="M35" s="78">
        <v>0.4706583679722627</v>
      </c>
      <c r="N35" s="78">
        <v>0.5577294608046941</v>
      </c>
      <c r="O35" s="77">
        <v>0.6346232889093528</v>
      </c>
      <c r="P35" s="78">
        <v>0.6254914368105915</v>
      </c>
      <c r="Q35" s="78">
        <v>0.6198613174735073</v>
      </c>
      <c r="R35" s="78">
        <v>0.5603980812040561</v>
      </c>
      <c r="S35" s="77">
        <v>0.4571945674913138</v>
      </c>
      <c r="T35" s="83">
        <v>0.7663431845013093</v>
      </c>
      <c r="U35" s="78">
        <v>0.8430868078641964</v>
      </c>
      <c r="V35" s="78">
        <v>0.9515713396363878</v>
      </c>
      <c r="W35" s="77">
        <v>0.930637395779101</v>
      </c>
      <c r="X35" s="78">
        <v>0.8420291231089294</v>
      </c>
      <c r="Y35" s="78">
        <v>0.9159811799481048</v>
      </c>
      <c r="Z35" s="78">
        <v>0.8953684932360346</v>
      </c>
      <c r="AA35" s="84">
        <v>0.8746879473182219</v>
      </c>
    </row>
    <row r="36" spans="2:27" ht="15">
      <c r="B36" s="63"/>
      <c r="C36" s="59"/>
      <c r="D36" s="59"/>
      <c r="E36" s="59" t="s">
        <v>15</v>
      </c>
      <c r="F36" s="60"/>
      <c r="G36" s="64" t="s">
        <v>53</v>
      </c>
      <c r="H36" s="77">
        <v>-0.4114740506186777</v>
      </c>
      <c r="I36" s="78">
        <v>1.1400882338657243</v>
      </c>
      <c r="J36" s="78">
        <v>1.5091033101014826</v>
      </c>
      <c r="K36" s="77">
        <v>1.4349390400890587</v>
      </c>
      <c r="L36" s="78">
        <v>-0.43157242744478247</v>
      </c>
      <c r="M36" s="78">
        <v>0.20932429254809</v>
      </c>
      <c r="N36" s="78">
        <v>0.0703260330497929</v>
      </c>
      <c r="O36" s="77">
        <v>0.20084770846065278</v>
      </c>
      <c r="P36" s="78">
        <v>0.5425368364586632</v>
      </c>
      <c r="Q36" s="78">
        <v>0.2179436500536338</v>
      </c>
      <c r="R36" s="78">
        <v>0.19225937726825962</v>
      </c>
      <c r="S36" s="77">
        <v>0.35351234484376803</v>
      </c>
      <c r="T36" s="83">
        <v>0.5270629879681055</v>
      </c>
      <c r="U36" s="78">
        <v>0.4075627785548916</v>
      </c>
      <c r="V36" s="78">
        <v>0.3263895568864985</v>
      </c>
      <c r="W36" s="77">
        <v>0.3270191210865508</v>
      </c>
      <c r="X36" s="78">
        <v>0.34261276356818265</v>
      </c>
      <c r="Y36" s="78">
        <v>0.3726536062997267</v>
      </c>
      <c r="Z36" s="78">
        <v>0.3762240213167921</v>
      </c>
      <c r="AA36" s="84">
        <v>0.3784668183026128</v>
      </c>
    </row>
    <row r="37" spans="2:27" ht="15">
      <c r="B37" s="63"/>
      <c r="C37" s="59"/>
      <c r="D37" s="59"/>
      <c r="E37" s="59" t="s">
        <v>16</v>
      </c>
      <c r="F37" s="60"/>
      <c r="G37" s="64" t="s">
        <v>53</v>
      </c>
      <c r="H37" s="77">
        <v>0.42596344719243145</v>
      </c>
      <c r="I37" s="78">
        <v>0.7430089211695041</v>
      </c>
      <c r="J37" s="78">
        <v>0.4043487876770897</v>
      </c>
      <c r="K37" s="77">
        <v>0.30910805822157095</v>
      </c>
      <c r="L37" s="78">
        <v>0.13305828059341807</v>
      </c>
      <c r="M37" s="78">
        <v>0.13961534015140525</v>
      </c>
      <c r="N37" s="78">
        <v>0.2663797380497606</v>
      </c>
      <c r="O37" s="77">
        <v>0.16709377618649704</v>
      </c>
      <c r="P37" s="78">
        <v>0.2085404017178372</v>
      </c>
      <c r="Q37" s="78">
        <v>0.19669352489942285</v>
      </c>
      <c r="R37" s="78">
        <v>0.12601135752170772</v>
      </c>
      <c r="S37" s="77">
        <v>0.09953432218785907</v>
      </c>
      <c r="T37" s="83">
        <v>0.08687623523137078</v>
      </c>
      <c r="U37" s="78">
        <v>0.09921246773260065</v>
      </c>
      <c r="V37" s="78">
        <v>0.08267626401810947</v>
      </c>
      <c r="W37" s="77">
        <v>0.04800545643726562</v>
      </c>
      <c r="X37" s="78">
        <v>0.07037499915853151</v>
      </c>
      <c r="Y37" s="78">
        <v>0.09670125395865826</v>
      </c>
      <c r="Z37" s="78">
        <v>0.08702946007224596</v>
      </c>
      <c r="AA37" s="84">
        <v>0.06512069072350782</v>
      </c>
    </row>
    <row r="38" spans="2:27" ht="15">
      <c r="B38" s="63"/>
      <c r="C38" s="59"/>
      <c r="D38" s="59"/>
      <c r="E38" s="59" t="s">
        <v>17</v>
      </c>
      <c r="F38" s="60"/>
      <c r="G38" s="64" t="s">
        <v>53</v>
      </c>
      <c r="H38" s="77">
        <v>-0.5761349699340361</v>
      </c>
      <c r="I38" s="78">
        <v>0.8743746570866148</v>
      </c>
      <c r="J38" s="78">
        <v>0.8871152743853205</v>
      </c>
      <c r="K38" s="77">
        <v>0.7263115215443032</v>
      </c>
      <c r="L38" s="78">
        <v>-0.5036015088888649</v>
      </c>
      <c r="M38" s="78">
        <v>0.17294662993594442</v>
      </c>
      <c r="N38" s="78">
        <v>-0.08236374077881413</v>
      </c>
      <c r="O38" s="77">
        <v>1.3638765835083773</v>
      </c>
      <c r="P38" s="78">
        <v>-0.8214023314890393</v>
      </c>
      <c r="Q38" s="78">
        <v>0.6030833329296681</v>
      </c>
      <c r="R38" s="78">
        <v>0.32056962071936546</v>
      </c>
      <c r="S38" s="77">
        <v>0.20626943481312554</v>
      </c>
      <c r="T38" s="83">
        <v>0.15747588043284907</v>
      </c>
      <c r="U38" s="78">
        <v>0.15955355921452521</v>
      </c>
      <c r="V38" s="78">
        <v>0.17985466797289426</v>
      </c>
      <c r="W38" s="77">
        <v>0.19435073359160185</v>
      </c>
      <c r="X38" s="78">
        <v>0.11818922470012212</v>
      </c>
      <c r="Y38" s="78">
        <v>0.2170322412159927</v>
      </c>
      <c r="Z38" s="78">
        <v>0.21365906957337452</v>
      </c>
      <c r="AA38" s="84">
        <v>0.20982069732449382</v>
      </c>
    </row>
    <row r="39" spans="2:27" ht="15">
      <c r="B39" s="63"/>
      <c r="C39" s="59"/>
      <c r="D39" s="59"/>
      <c r="E39" s="59" t="s">
        <v>45</v>
      </c>
      <c r="F39" s="60"/>
      <c r="G39" s="64" t="s">
        <v>53</v>
      </c>
      <c r="H39" s="77">
        <v>-0.5616455733602669</v>
      </c>
      <c r="I39" s="78">
        <v>2.757471812121823</v>
      </c>
      <c r="J39" s="78">
        <v>2.8005673721638953</v>
      </c>
      <c r="K39" s="77">
        <v>2.470358619854945</v>
      </c>
      <c r="L39" s="78">
        <v>-0.8021156557402268</v>
      </c>
      <c r="M39" s="78">
        <v>0.5218862626354474</v>
      </c>
      <c r="N39" s="78">
        <v>0.2543420303207342</v>
      </c>
      <c r="O39" s="77">
        <v>1.7318180681555273</v>
      </c>
      <c r="P39" s="78">
        <v>-0.07032509331253115</v>
      </c>
      <c r="Q39" s="78">
        <v>1.017720507882707</v>
      </c>
      <c r="R39" s="78">
        <v>0.6388403555093428</v>
      </c>
      <c r="S39" s="77">
        <v>0.6593161018447476</v>
      </c>
      <c r="T39" s="83">
        <v>0.7714151036323327</v>
      </c>
      <c r="U39" s="78">
        <v>0.666328805502015</v>
      </c>
      <c r="V39" s="78">
        <v>0.588920488877512</v>
      </c>
      <c r="W39" s="77">
        <v>0.5693753111154062</v>
      </c>
      <c r="X39" s="78">
        <v>0.5311769874268244</v>
      </c>
      <c r="Y39" s="78">
        <v>0.6863871014744014</v>
      </c>
      <c r="Z39" s="78">
        <v>0.6769125509624102</v>
      </c>
      <c r="AA39" s="84">
        <v>0.6534082063506168</v>
      </c>
    </row>
    <row r="40" spans="2:27" ht="15">
      <c r="B40" s="63"/>
      <c r="C40" s="59"/>
      <c r="D40" s="59" t="s">
        <v>18</v>
      </c>
      <c r="E40" s="59"/>
      <c r="F40" s="60"/>
      <c r="G40" s="64" t="s">
        <v>53</v>
      </c>
      <c r="H40" s="77">
        <v>4.65463986384488</v>
      </c>
      <c r="I40" s="78">
        <v>3.9836840628125003</v>
      </c>
      <c r="J40" s="78">
        <v>1.34011634803586</v>
      </c>
      <c r="K40" s="77">
        <v>5.782412906816164</v>
      </c>
      <c r="L40" s="78">
        <v>-0.4212382297893131</v>
      </c>
      <c r="M40" s="78">
        <v>3.62354218234301</v>
      </c>
      <c r="N40" s="78">
        <v>0.9077303031632749</v>
      </c>
      <c r="O40" s="77">
        <v>2.4342158519345864</v>
      </c>
      <c r="P40" s="78">
        <v>3.804007953107385</v>
      </c>
      <c r="Q40" s="78">
        <v>-2.67573302686127</v>
      </c>
      <c r="R40" s="78">
        <v>-1.8892766499033133</v>
      </c>
      <c r="S40" s="77">
        <v>-0.12807096318258082</v>
      </c>
      <c r="T40" s="83">
        <v>0.9719178749153978</v>
      </c>
      <c r="U40" s="78">
        <v>1.2433248178780345</v>
      </c>
      <c r="V40" s="78">
        <v>1.4436801506285835</v>
      </c>
      <c r="W40" s="77">
        <v>1.4565155459004313</v>
      </c>
      <c r="X40" s="78">
        <v>1.416427336886962</v>
      </c>
      <c r="Y40" s="78">
        <v>1.4358737945544602</v>
      </c>
      <c r="Z40" s="78">
        <v>1.4499958236100638</v>
      </c>
      <c r="AA40" s="84">
        <v>1.4417784401891398</v>
      </c>
    </row>
    <row r="41" spans="2:27" ht="15">
      <c r="B41" s="63"/>
      <c r="C41" s="59"/>
      <c r="D41" s="59" t="s">
        <v>19</v>
      </c>
      <c r="E41" s="59"/>
      <c r="F41" s="60"/>
      <c r="G41" s="64" t="s">
        <v>53</v>
      </c>
      <c r="H41" s="77">
        <v>-3.1630220104216766</v>
      </c>
      <c r="I41" s="78">
        <v>-4.122216626113549</v>
      </c>
      <c r="J41" s="78">
        <v>-1.2313087423470959</v>
      </c>
      <c r="K41" s="77">
        <v>-4.606941743482255</v>
      </c>
      <c r="L41" s="78">
        <v>0.45737363376858475</v>
      </c>
      <c r="M41" s="78">
        <v>-2.603610027046256</v>
      </c>
      <c r="N41" s="78">
        <v>-1.7542557930373488</v>
      </c>
      <c r="O41" s="77">
        <v>-3.0525146041206686</v>
      </c>
      <c r="P41" s="78">
        <v>-2.9006477721651196</v>
      </c>
      <c r="Q41" s="78">
        <v>2.12572452949283</v>
      </c>
      <c r="R41" s="78">
        <v>2.129030924982282</v>
      </c>
      <c r="S41" s="77">
        <v>-0.3383064609089719</v>
      </c>
      <c r="T41" s="83">
        <v>-0.9642183568802002</v>
      </c>
      <c r="U41" s="78">
        <v>-0.9943462155309857</v>
      </c>
      <c r="V41" s="78">
        <v>-1.081029299869692</v>
      </c>
      <c r="W41" s="77">
        <v>-1.0952534612367428</v>
      </c>
      <c r="X41" s="78">
        <v>-1.1055752012048634</v>
      </c>
      <c r="Y41" s="78">
        <v>-1.2062797160807512</v>
      </c>
      <c r="Z41" s="78">
        <v>-1.2315398813364156</v>
      </c>
      <c r="AA41" s="84">
        <v>-1.2204986992215774</v>
      </c>
    </row>
    <row r="42" spans="2:27" ht="15">
      <c r="B42" s="63"/>
      <c r="C42" s="59"/>
      <c r="D42" s="59" t="s">
        <v>122</v>
      </c>
      <c r="E42" s="59"/>
      <c r="F42" s="60"/>
      <c r="G42" s="64" t="s">
        <v>53</v>
      </c>
      <c r="H42" s="99">
        <v>1.4916178534232056</v>
      </c>
      <c r="I42" s="78">
        <v>-0.13853256330105668</v>
      </c>
      <c r="J42" s="78">
        <v>0.10880760568875397</v>
      </c>
      <c r="K42" s="77">
        <v>1.1754711633339143</v>
      </c>
      <c r="L42" s="78">
        <v>0.03613540397927163</v>
      </c>
      <c r="M42" s="78">
        <v>1.019932155296754</v>
      </c>
      <c r="N42" s="78">
        <v>-0.8465254898740738</v>
      </c>
      <c r="O42" s="77">
        <v>-0.6182987521860819</v>
      </c>
      <c r="P42" s="78">
        <v>0.9033601809422656</v>
      </c>
      <c r="Q42" s="78">
        <v>-0.5500084973684398</v>
      </c>
      <c r="R42" s="78">
        <v>0.23975427507896876</v>
      </c>
      <c r="S42" s="77">
        <v>-0.4663774240915527</v>
      </c>
      <c r="T42" s="83">
        <v>0.007699518035197536</v>
      </c>
      <c r="U42" s="78">
        <v>0.24897860234704897</v>
      </c>
      <c r="V42" s="78">
        <v>0.36265085075889164</v>
      </c>
      <c r="W42" s="77">
        <v>0.36126208466368864</v>
      </c>
      <c r="X42" s="78">
        <v>0.3108521356820986</v>
      </c>
      <c r="Y42" s="78">
        <v>0.22959407847370916</v>
      </c>
      <c r="Z42" s="78">
        <v>0.21845594227364812</v>
      </c>
      <c r="AA42" s="84">
        <v>0.2212797409675623</v>
      </c>
    </row>
    <row r="43" spans="2:27" ht="15.75" thickBot="1">
      <c r="B43" s="65"/>
      <c r="C43" s="66"/>
      <c r="D43" s="66" t="s">
        <v>48</v>
      </c>
      <c r="E43" s="66"/>
      <c r="F43" s="67"/>
      <c r="G43" s="68" t="s">
        <v>53</v>
      </c>
      <c r="H43" s="100">
        <v>0.4947228422710244</v>
      </c>
      <c r="I43" s="85">
        <v>-0.24075118529234768</v>
      </c>
      <c r="J43" s="85">
        <v>0.009944253719983585</v>
      </c>
      <c r="K43" s="86">
        <v>-0.017814834028421073</v>
      </c>
      <c r="L43" s="85">
        <v>1.1889774886603899</v>
      </c>
      <c r="M43" s="85">
        <v>-1.0711600499599276</v>
      </c>
      <c r="N43" s="85">
        <v>1.1499129203580325</v>
      </c>
      <c r="O43" s="86">
        <v>-0.47889602706008927</v>
      </c>
      <c r="P43" s="85">
        <v>-0.2075436508191492</v>
      </c>
      <c r="Q43" s="85">
        <v>0.15214930695924261</v>
      </c>
      <c r="R43" s="85">
        <v>-0.3181965493842508</v>
      </c>
      <c r="S43" s="86">
        <v>0.26425588973812986</v>
      </c>
      <c r="T43" s="87">
        <v>-0.012771437166232498</v>
      </c>
      <c r="U43" s="85">
        <v>-0.07222059998486226</v>
      </c>
      <c r="V43" s="85">
        <v>0</v>
      </c>
      <c r="W43" s="86">
        <v>0</v>
      </c>
      <c r="X43" s="85">
        <v>0</v>
      </c>
      <c r="Y43" s="85">
        <v>0</v>
      </c>
      <c r="Z43" s="85">
        <v>0</v>
      </c>
      <c r="AA43" s="88">
        <v>0</v>
      </c>
    </row>
    <row r="44" spans="2:27" ht="15">
      <c r="B44" s="34" t="s">
        <v>49</v>
      </c>
      <c r="C44" s="59"/>
      <c r="D44" s="59"/>
      <c r="E44" s="59"/>
      <c r="F44" s="59"/>
      <c r="G44" s="7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2:27" ht="15">
      <c r="B45" s="59"/>
      <c r="C45" s="59"/>
      <c r="D45" s="59"/>
      <c r="E45" s="59"/>
      <c r="F45" s="59"/>
      <c r="G45" s="7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5.75" thickBot="1">
      <c r="B46" s="72" t="s">
        <v>8</v>
      </c>
    </row>
    <row r="47" spans="2:11" ht="15">
      <c r="B47" s="213" t="s">
        <v>34</v>
      </c>
      <c r="C47" s="214"/>
      <c r="D47" s="214"/>
      <c r="E47" s="214"/>
      <c r="F47" s="215"/>
      <c r="G47" s="219" t="s">
        <v>12</v>
      </c>
      <c r="H47" s="44" t="s">
        <v>55</v>
      </c>
      <c r="I47" s="221">
        <v>2014</v>
      </c>
      <c r="J47" s="221">
        <v>2015</v>
      </c>
      <c r="K47" s="211">
        <v>2016</v>
      </c>
    </row>
    <row r="48" spans="2:11" ht="15" customHeight="1">
      <c r="B48" s="216"/>
      <c r="C48" s="217"/>
      <c r="D48" s="217"/>
      <c r="E48" s="217"/>
      <c r="F48" s="218"/>
      <c r="G48" s="220"/>
      <c r="H48" s="45">
        <v>2013</v>
      </c>
      <c r="I48" s="222"/>
      <c r="J48" s="222"/>
      <c r="K48" s="212"/>
    </row>
    <row r="49" spans="2:11" ht="3.75" customHeight="1">
      <c r="B49" s="52"/>
      <c r="C49" s="53"/>
      <c r="D49" s="53"/>
      <c r="E49" s="53"/>
      <c r="F49" s="172"/>
      <c r="G49" s="171"/>
      <c r="H49" s="73"/>
      <c r="I49" s="57"/>
      <c r="J49" s="57"/>
      <c r="K49" s="74"/>
    </row>
    <row r="50" spans="2:11" ht="15">
      <c r="B50" s="63"/>
      <c r="C50" s="59" t="s">
        <v>17</v>
      </c>
      <c r="D50" s="59"/>
      <c r="E50" s="59"/>
      <c r="F50" s="60"/>
      <c r="G50" s="64" t="s">
        <v>52</v>
      </c>
      <c r="H50" s="99">
        <v>-2.65231562206003</v>
      </c>
      <c r="I50" s="78">
        <v>4.193885928822112</v>
      </c>
      <c r="J50" s="78">
        <v>4.180847366953387</v>
      </c>
      <c r="K50" s="84">
        <v>3.3815530775410423</v>
      </c>
    </row>
    <row r="51" spans="2:11" ht="15">
      <c r="B51" s="63"/>
      <c r="C51" s="59"/>
      <c r="D51" s="75" t="s">
        <v>50</v>
      </c>
      <c r="E51" s="59"/>
      <c r="F51" s="60"/>
      <c r="G51" s="64" t="s">
        <v>52</v>
      </c>
      <c r="H51" s="99">
        <v>-3.1455553171454937</v>
      </c>
      <c r="I51" s="78">
        <v>3.3543165241526367</v>
      </c>
      <c r="J51" s="78">
        <v>4.30822389991053</v>
      </c>
      <c r="K51" s="84">
        <v>5.250982463290882</v>
      </c>
    </row>
    <row r="52" spans="2:11" ht="15.75" thickBot="1">
      <c r="B52" s="65"/>
      <c r="C52" s="66"/>
      <c r="D52" s="76" t="s">
        <v>51</v>
      </c>
      <c r="E52" s="66"/>
      <c r="F52" s="67"/>
      <c r="G52" s="68" t="s">
        <v>52</v>
      </c>
      <c r="H52" s="100">
        <v>0.49244865584108766</v>
      </c>
      <c r="I52" s="85">
        <v>9.352972405310695</v>
      </c>
      <c r="J52" s="85">
        <v>3.441065546871954</v>
      </c>
      <c r="K52" s="88">
        <v>-7.566801667903746</v>
      </c>
    </row>
    <row r="53" spans="2:10" ht="15">
      <c r="B53" s="34" t="s">
        <v>49</v>
      </c>
      <c r="C53" s="59"/>
      <c r="D53" s="59"/>
      <c r="E53" s="59"/>
      <c r="F53" s="59"/>
      <c r="G53" s="70"/>
      <c r="H53" s="59"/>
      <c r="I53" s="59"/>
      <c r="J53" s="59"/>
    </row>
    <row r="60" spans="2:10" ht="15">
      <c r="B60" s="59"/>
      <c r="C60" s="59"/>
      <c r="D60" s="59"/>
      <c r="E60" s="59"/>
      <c r="F60" s="59"/>
      <c r="G60" s="70"/>
      <c r="H60" s="59"/>
      <c r="I60" s="59"/>
      <c r="J60" s="59"/>
    </row>
    <row r="61" spans="2:10" ht="15">
      <c r="B61" s="59"/>
      <c r="C61" s="59"/>
      <c r="D61" s="59"/>
      <c r="E61" s="59"/>
      <c r="F61" s="59"/>
      <c r="G61" s="70"/>
      <c r="H61" s="59"/>
      <c r="I61" s="59"/>
      <c r="J61" s="59"/>
    </row>
    <row r="62" spans="2:10" ht="15">
      <c r="B62" s="59"/>
      <c r="C62" s="59"/>
      <c r="D62" s="59"/>
      <c r="E62" s="59"/>
      <c r="F62" s="59"/>
      <c r="G62" s="70"/>
      <c r="H62" s="59"/>
      <c r="I62" s="59"/>
      <c r="J62" s="59"/>
    </row>
    <row r="63" spans="2:10" ht="15">
      <c r="B63" s="59"/>
      <c r="C63" s="59"/>
      <c r="D63" s="59"/>
      <c r="E63" s="59"/>
      <c r="F63" s="59"/>
      <c r="G63" s="70"/>
      <c r="H63" s="59"/>
      <c r="I63" s="59"/>
      <c r="J63" s="59"/>
    </row>
    <row r="64" spans="2:10" ht="15">
      <c r="B64" s="59"/>
      <c r="C64" s="59"/>
      <c r="D64" s="59"/>
      <c r="E64" s="59"/>
      <c r="F64" s="59"/>
      <c r="G64" s="70"/>
      <c r="H64" s="59"/>
      <c r="I64" s="59"/>
      <c r="J64" s="59"/>
    </row>
    <row r="65" spans="2:10" ht="15">
      <c r="B65" s="59"/>
      <c r="C65" s="59"/>
      <c r="D65" s="59"/>
      <c r="E65" s="59"/>
      <c r="F65" s="59"/>
      <c r="G65" s="70"/>
      <c r="H65" s="59"/>
      <c r="I65" s="59"/>
      <c r="J65" s="59"/>
    </row>
    <row r="66" spans="2:10" ht="15">
      <c r="B66" s="59"/>
      <c r="C66" s="59"/>
      <c r="D66" s="59"/>
      <c r="E66" s="59"/>
      <c r="F66" s="59"/>
      <c r="G66" s="70"/>
      <c r="H66" s="59"/>
      <c r="I66" s="59"/>
      <c r="J66" s="59"/>
    </row>
    <row r="67" spans="2:10" ht="15">
      <c r="B67" s="59"/>
      <c r="C67" s="59"/>
      <c r="D67" s="59"/>
      <c r="E67" s="59"/>
      <c r="F67" s="59"/>
      <c r="G67" s="70"/>
      <c r="H67" s="59"/>
      <c r="I67" s="59"/>
      <c r="J67" s="59"/>
    </row>
    <row r="68" spans="2:10" ht="15">
      <c r="B68" s="59"/>
      <c r="C68" s="59"/>
      <c r="D68" s="59"/>
      <c r="E68" s="59"/>
      <c r="F68" s="59"/>
      <c r="G68" s="70"/>
      <c r="H68" s="59"/>
      <c r="I68" s="59"/>
      <c r="J68" s="59"/>
    </row>
    <row r="69" spans="2:10" ht="15">
      <c r="B69" s="59"/>
      <c r="C69" s="59"/>
      <c r="D69" s="59"/>
      <c r="E69" s="59"/>
      <c r="F69" s="59"/>
      <c r="G69" s="70"/>
      <c r="H69" s="59"/>
      <c r="I69" s="59"/>
      <c r="J69" s="59"/>
    </row>
    <row r="70" spans="2:10" ht="15">
      <c r="B70" s="59"/>
      <c r="C70" s="59"/>
      <c r="D70" s="59"/>
      <c r="E70" s="59"/>
      <c r="F70" s="59"/>
      <c r="G70" s="70"/>
      <c r="H70" s="59"/>
      <c r="I70" s="59"/>
      <c r="J70" s="59"/>
    </row>
    <row r="71" spans="2:10" ht="15">
      <c r="B71" s="59"/>
      <c r="C71" s="59"/>
      <c r="D71" s="59"/>
      <c r="E71" s="59"/>
      <c r="F71" s="59"/>
      <c r="G71" s="70"/>
      <c r="H71" s="59"/>
      <c r="I71" s="59"/>
      <c r="J71" s="59"/>
    </row>
    <row r="72" spans="2:10" ht="15">
      <c r="B72" s="59"/>
      <c r="C72" s="59"/>
      <c r="D72" s="59"/>
      <c r="E72" s="59"/>
      <c r="F72" s="59"/>
      <c r="G72" s="70"/>
      <c r="H72" s="59"/>
      <c r="I72" s="59"/>
      <c r="J72" s="59"/>
    </row>
    <row r="73" spans="2:10" ht="1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5">
      <c r="B77" s="59"/>
      <c r="C77" s="59"/>
      <c r="D77" s="59"/>
      <c r="E77" s="59"/>
      <c r="F77" s="59"/>
      <c r="G77" s="59"/>
      <c r="H77" s="59"/>
      <c r="I77" s="59"/>
      <c r="J77" s="59"/>
    </row>
    <row r="78" spans="2:10" ht="15">
      <c r="B78" s="59"/>
      <c r="C78" s="59"/>
      <c r="D78" s="59"/>
      <c r="E78" s="59"/>
      <c r="F78" s="59"/>
      <c r="G78" s="59"/>
      <c r="H78" s="59"/>
      <c r="I78" s="59"/>
      <c r="J78" s="59"/>
    </row>
    <row r="79" spans="2:10" ht="15">
      <c r="B79" s="59"/>
      <c r="C79" s="59"/>
      <c r="D79" s="59"/>
      <c r="E79" s="59"/>
      <c r="F79" s="59"/>
      <c r="G79" s="59"/>
      <c r="H79" s="59"/>
      <c r="I79" s="59"/>
      <c r="J79" s="59"/>
    </row>
  </sheetData>
  <sheetProtection/>
  <mergeCells count="35">
    <mergeCell ref="P32:S32"/>
    <mergeCell ref="I32:I33"/>
    <mergeCell ref="J32:J33"/>
    <mergeCell ref="K32:K33"/>
    <mergeCell ref="T18:W18"/>
    <mergeCell ref="X18:AA18"/>
    <mergeCell ref="T32:W32"/>
    <mergeCell ref="K18:K19"/>
    <mergeCell ref="X32:AA32"/>
    <mergeCell ref="L32:O32"/>
    <mergeCell ref="B16:AA17"/>
    <mergeCell ref="B30:AA31"/>
    <mergeCell ref="B18:F19"/>
    <mergeCell ref="G18:G19"/>
    <mergeCell ref="L18:O18"/>
    <mergeCell ref="P18:S18"/>
    <mergeCell ref="I18:I19"/>
    <mergeCell ref="J18:J19"/>
    <mergeCell ref="B2:AA3"/>
    <mergeCell ref="L4:O4"/>
    <mergeCell ref="P4:S4"/>
    <mergeCell ref="T4:W4"/>
    <mergeCell ref="X4:AA4"/>
    <mergeCell ref="G4:G5"/>
    <mergeCell ref="B4:F5"/>
    <mergeCell ref="K4:K5"/>
    <mergeCell ref="J4:J5"/>
    <mergeCell ref="I4:I5"/>
    <mergeCell ref="K47:K48"/>
    <mergeCell ref="B47:F48"/>
    <mergeCell ref="G47:G48"/>
    <mergeCell ref="I47:I48"/>
    <mergeCell ref="J47:J48"/>
    <mergeCell ref="B32:F33"/>
    <mergeCell ref="G32:G3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M47" sqref="M47"/>
    </sheetView>
  </sheetViews>
  <sheetFormatPr defaultColWidth="9.140625" defaultRowHeight="15"/>
  <cols>
    <col min="1" max="5" width="3.140625" style="47" customWidth="1"/>
    <col min="6" max="6" width="39.28125" style="47" customWidth="1"/>
    <col min="7" max="7" width="20.421875" style="47" bestFit="1" customWidth="1"/>
    <col min="8" max="8" width="10.710937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54</v>
      </c>
    </row>
    <row r="2" spans="2:27" ht="18.75" customHeight="1">
      <c r="B2" s="228" t="str">
        <f>"Medium-Term  "&amp;Summary!$H$4&amp;" - price development [annual growth]"</f>
        <v>Medium-Term  MTF-2014Q4 update - price development [annual growth]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2014</v>
      </c>
      <c r="J4" s="241">
        <v>2015</v>
      </c>
      <c r="K4" s="239">
        <v>2016</v>
      </c>
      <c r="L4" s="234">
        <v>2013</v>
      </c>
      <c r="M4" s="235"/>
      <c r="N4" s="235"/>
      <c r="O4" s="235"/>
      <c r="P4" s="234">
        <v>2014</v>
      </c>
      <c r="Q4" s="235"/>
      <c r="R4" s="235"/>
      <c r="S4" s="235"/>
      <c r="T4" s="234">
        <v>2015</v>
      </c>
      <c r="U4" s="235"/>
      <c r="V4" s="235"/>
      <c r="W4" s="236"/>
      <c r="X4" s="235">
        <v>2016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3">
        <v>2013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/>
      <c r="C7" s="105" t="s">
        <v>32</v>
      </c>
      <c r="D7" s="53"/>
      <c r="E7" s="53"/>
      <c r="F7" s="106"/>
      <c r="G7" s="64" t="s">
        <v>85</v>
      </c>
      <c r="H7" s="124">
        <v>1.4650251048902874</v>
      </c>
      <c r="I7" s="123">
        <v>-0.10168112798262996</v>
      </c>
      <c r="J7" s="123">
        <v>-0.04616153368104392</v>
      </c>
      <c r="K7" s="124">
        <v>1.4401570380242106</v>
      </c>
      <c r="L7" s="123">
        <v>2.2350396539293484</v>
      </c>
      <c r="M7" s="123">
        <v>1.7215733803437558</v>
      </c>
      <c r="N7" s="123">
        <v>1.3901862739710964</v>
      </c>
      <c r="O7" s="124">
        <v>0.526948069677303</v>
      </c>
      <c r="P7" s="123">
        <v>-0.10849517196484726</v>
      </c>
      <c r="Q7" s="123">
        <v>-0.10560805870721879</v>
      </c>
      <c r="R7" s="123">
        <v>-0.1409061348363423</v>
      </c>
      <c r="S7" s="124">
        <v>-0.051603791520690834</v>
      </c>
      <c r="T7" s="125">
        <v>-0.1632594673079808</v>
      </c>
      <c r="U7" s="123">
        <v>-0.2955272249997165</v>
      </c>
      <c r="V7" s="123">
        <v>-0.11428499959626492</v>
      </c>
      <c r="W7" s="124">
        <v>0.3892207765980231</v>
      </c>
      <c r="X7" s="123">
        <v>1.209979727438352</v>
      </c>
      <c r="Y7" s="123">
        <v>1.5115843650613812</v>
      </c>
      <c r="Z7" s="123">
        <v>1.4996938040367382</v>
      </c>
      <c r="AA7" s="126">
        <v>1.5388062816880819</v>
      </c>
    </row>
    <row r="8" spans="2:27" ht="15">
      <c r="B8" s="63"/>
      <c r="C8" s="59"/>
      <c r="D8" s="59" t="s">
        <v>56</v>
      </c>
      <c r="E8" s="59"/>
      <c r="F8" s="60"/>
      <c r="G8" s="64" t="s">
        <v>85</v>
      </c>
      <c r="H8" s="124">
        <v>-0.874798922768278</v>
      </c>
      <c r="I8" s="123">
        <v>-2.2318253924839837</v>
      </c>
      <c r="J8" s="123">
        <v>-4.804221760215015</v>
      </c>
      <c r="K8" s="124">
        <v>-1.0440362480942156</v>
      </c>
      <c r="L8" s="123">
        <v>-0.5678278786717073</v>
      </c>
      <c r="M8" s="123">
        <v>-1.045085923923537</v>
      </c>
      <c r="N8" s="123">
        <v>-0.7582709490461355</v>
      </c>
      <c r="O8" s="124">
        <v>-1.1304074780802154</v>
      </c>
      <c r="P8" s="123">
        <v>-3.3204019180260786</v>
      </c>
      <c r="Q8" s="123">
        <v>-1.8756555037927711</v>
      </c>
      <c r="R8" s="123">
        <v>-1.8347284407241489</v>
      </c>
      <c r="S8" s="124">
        <v>-1.8835658270833022</v>
      </c>
      <c r="T8" s="125">
        <v>-3.8116426633285982</v>
      </c>
      <c r="U8" s="123">
        <v>-5.3248946358285</v>
      </c>
      <c r="V8" s="123">
        <v>-5.332305050499841</v>
      </c>
      <c r="W8" s="124">
        <v>-4.7438324673951655</v>
      </c>
      <c r="X8" s="123">
        <v>-1.996528695413872</v>
      </c>
      <c r="Y8" s="123">
        <v>-0.5606241486092074</v>
      </c>
      <c r="Z8" s="123">
        <v>-0.7555883096181333</v>
      </c>
      <c r="AA8" s="126">
        <v>-0.8523841079919947</v>
      </c>
    </row>
    <row r="9" spans="2:27" ht="15">
      <c r="B9" s="63"/>
      <c r="C9" s="59"/>
      <c r="D9" s="59" t="s">
        <v>57</v>
      </c>
      <c r="E9" s="59"/>
      <c r="F9" s="60"/>
      <c r="G9" s="64" t="s">
        <v>85</v>
      </c>
      <c r="H9" s="124">
        <v>3.3564807210947833</v>
      </c>
      <c r="I9" s="123">
        <v>-0.1690799760999795</v>
      </c>
      <c r="J9" s="123">
        <v>0.5446577634798331</v>
      </c>
      <c r="K9" s="124">
        <v>1.9980018410787181</v>
      </c>
      <c r="L9" s="123">
        <v>4.57286164025399</v>
      </c>
      <c r="M9" s="123">
        <v>3.8037775445960165</v>
      </c>
      <c r="N9" s="123">
        <v>3.673865693966988</v>
      </c>
      <c r="O9" s="124">
        <v>1.4154373571576997</v>
      </c>
      <c r="P9" s="123">
        <v>1.0817430350035977</v>
      </c>
      <c r="Q9" s="123">
        <v>-0.25018953752842776</v>
      </c>
      <c r="R9" s="123">
        <v>-1.0023540132128659</v>
      </c>
      <c r="S9" s="124">
        <v>-0.4993725831647282</v>
      </c>
      <c r="T9" s="125">
        <v>-0.32444316488189884</v>
      </c>
      <c r="U9" s="123">
        <v>0.15726623887056235</v>
      </c>
      <c r="V9" s="123">
        <v>0.6678908372678336</v>
      </c>
      <c r="W9" s="124">
        <v>1.7003879560112125</v>
      </c>
      <c r="X9" s="123">
        <v>1.906952732657615</v>
      </c>
      <c r="Y9" s="123">
        <v>2.0983720735365807</v>
      </c>
      <c r="Z9" s="123">
        <v>2.0171161402340516</v>
      </c>
      <c r="AA9" s="126">
        <v>1.969535085237581</v>
      </c>
    </row>
    <row r="10" spans="2:27" ht="15">
      <c r="B10" s="63"/>
      <c r="C10" s="59"/>
      <c r="D10" s="59" t="s">
        <v>58</v>
      </c>
      <c r="E10" s="59"/>
      <c r="F10" s="60"/>
      <c r="G10" s="64" t="s">
        <v>85</v>
      </c>
      <c r="H10" s="124">
        <v>2.0210781692253192</v>
      </c>
      <c r="I10" s="123">
        <v>0.995953539214895</v>
      </c>
      <c r="J10" s="123">
        <v>1.2312251333354851</v>
      </c>
      <c r="K10" s="124">
        <v>2.628833015195326</v>
      </c>
      <c r="L10" s="123">
        <v>2.7733881163084675</v>
      </c>
      <c r="M10" s="123">
        <v>2.514816174542389</v>
      </c>
      <c r="N10" s="123">
        <v>1.6500363787548054</v>
      </c>
      <c r="O10" s="124">
        <v>1.1665118199648958</v>
      </c>
      <c r="P10" s="123">
        <v>0.868762973783376</v>
      </c>
      <c r="Q10" s="123">
        <v>0.9592510168060784</v>
      </c>
      <c r="R10" s="123">
        <v>1.2628134666018838</v>
      </c>
      <c r="S10" s="124">
        <v>0.8928571428571672</v>
      </c>
      <c r="T10" s="125">
        <v>1.0258741137576095</v>
      </c>
      <c r="U10" s="123">
        <v>1.0625837833124763</v>
      </c>
      <c r="V10" s="123">
        <v>1.1401824217466867</v>
      </c>
      <c r="W10" s="124">
        <v>1.6950690743585284</v>
      </c>
      <c r="X10" s="123">
        <v>2.503759934059204</v>
      </c>
      <c r="Y10" s="123">
        <v>2.598918025125954</v>
      </c>
      <c r="Z10" s="123">
        <v>2.619841300568609</v>
      </c>
      <c r="AA10" s="126">
        <v>2.7911103571752562</v>
      </c>
    </row>
    <row r="11" spans="2:27" ht="15">
      <c r="B11" s="63"/>
      <c r="C11" s="59"/>
      <c r="D11" s="59" t="s">
        <v>59</v>
      </c>
      <c r="E11" s="59"/>
      <c r="F11" s="60"/>
      <c r="G11" s="64" t="s">
        <v>85</v>
      </c>
      <c r="H11" s="124">
        <v>0.8085395178925978</v>
      </c>
      <c r="I11" s="123">
        <v>-0.024103194920016335</v>
      </c>
      <c r="J11" s="123">
        <v>0.771162965255968</v>
      </c>
      <c r="K11" s="124">
        <v>1.1001559061199657</v>
      </c>
      <c r="L11" s="123">
        <v>1.6611408079031094</v>
      </c>
      <c r="M11" s="123">
        <v>0.9075078695331769</v>
      </c>
      <c r="N11" s="123">
        <v>0.5724807499163092</v>
      </c>
      <c r="O11" s="124">
        <v>0.1064502178902842</v>
      </c>
      <c r="P11" s="123">
        <v>-0.3294618789310988</v>
      </c>
      <c r="Q11" s="123">
        <v>-0.14270069359174897</v>
      </c>
      <c r="R11" s="123">
        <v>0.03661662394726761</v>
      </c>
      <c r="S11" s="124">
        <v>0.33894925730236025</v>
      </c>
      <c r="T11" s="125">
        <v>0.762933636244</v>
      </c>
      <c r="U11" s="123">
        <v>0.7038544640837614</v>
      </c>
      <c r="V11" s="123">
        <v>0.829395234341419</v>
      </c>
      <c r="W11" s="124">
        <v>0.7884434770501372</v>
      </c>
      <c r="X11" s="123">
        <v>1.0381866250189375</v>
      </c>
      <c r="Y11" s="123">
        <v>1.0316935654839199</v>
      </c>
      <c r="Z11" s="123">
        <v>1.1397001826725557</v>
      </c>
      <c r="AA11" s="126">
        <v>1.1904008360646259</v>
      </c>
    </row>
    <row r="12" spans="2:27" ht="3.75" customHeight="1">
      <c r="B12" s="63"/>
      <c r="C12" s="59"/>
      <c r="E12" s="59"/>
      <c r="F12" s="60"/>
      <c r="G12" s="64"/>
      <c r="H12" s="124"/>
      <c r="I12" s="123"/>
      <c r="J12" s="123"/>
      <c r="K12" s="124"/>
      <c r="L12" s="123"/>
      <c r="M12" s="123"/>
      <c r="N12" s="123"/>
      <c r="O12" s="124"/>
      <c r="P12" s="123"/>
      <c r="Q12" s="123"/>
      <c r="R12" s="123"/>
      <c r="S12" s="124"/>
      <c r="T12" s="125"/>
      <c r="U12" s="123"/>
      <c r="V12" s="123"/>
      <c r="W12" s="124"/>
      <c r="X12" s="123"/>
      <c r="Y12" s="123"/>
      <c r="Z12" s="123"/>
      <c r="AA12" s="126"/>
    </row>
    <row r="13" spans="2:27" ht="15">
      <c r="B13" s="63"/>
      <c r="C13" s="59"/>
      <c r="D13" s="59" t="s">
        <v>60</v>
      </c>
      <c r="E13" s="59"/>
      <c r="F13" s="60"/>
      <c r="G13" s="64" t="s">
        <v>85</v>
      </c>
      <c r="H13" s="124">
        <v>1.9770349434373742</v>
      </c>
      <c r="I13" s="123">
        <v>0.31188785929623464</v>
      </c>
      <c r="J13" s="123">
        <v>0.8762341153374535</v>
      </c>
      <c r="K13" s="124">
        <v>1.8929120490202251</v>
      </c>
      <c r="L13" s="123">
        <v>2.9024956304976968</v>
      </c>
      <c r="M13" s="123">
        <v>2.314630963862257</v>
      </c>
      <c r="N13" s="123">
        <v>1.8461451471544592</v>
      </c>
      <c r="O13" s="124">
        <v>0.8668817505961783</v>
      </c>
      <c r="P13" s="123">
        <v>0.5206883109650846</v>
      </c>
      <c r="Q13" s="123">
        <v>0.23842528416966502</v>
      </c>
      <c r="R13" s="123">
        <v>0.18876304685765888</v>
      </c>
      <c r="S13" s="124">
        <v>0.30038382377482264</v>
      </c>
      <c r="T13" s="125">
        <v>0.5444732476637739</v>
      </c>
      <c r="U13" s="123">
        <v>0.677174329481133</v>
      </c>
      <c r="V13" s="123">
        <v>0.899734111311389</v>
      </c>
      <c r="W13" s="124">
        <v>1.3844128865266043</v>
      </c>
      <c r="X13" s="123">
        <v>1.82370295554702</v>
      </c>
      <c r="Y13" s="123">
        <v>1.911710585351159</v>
      </c>
      <c r="Z13" s="123">
        <v>1.9339827335668645</v>
      </c>
      <c r="AA13" s="126">
        <v>2.000462500856287</v>
      </c>
    </row>
    <row r="14" spans="2:27" ht="15">
      <c r="B14" s="63"/>
      <c r="C14" s="59"/>
      <c r="D14" s="59" t="s">
        <v>61</v>
      </c>
      <c r="E14" s="59"/>
      <c r="F14" s="60"/>
      <c r="G14" s="64" t="s">
        <v>85</v>
      </c>
      <c r="H14" s="124">
        <v>1.427550186741371</v>
      </c>
      <c r="I14" s="123">
        <v>0.4991189902549422</v>
      </c>
      <c r="J14" s="123">
        <v>1.0085035995969491</v>
      </c>
      <c r="K14" s="124">
        <v>1.8855535969115778</v>
      </c>
      <c r="L14" s="123">
        <v>2.229880994462107</v>
      </c>
      <c r="M14" s="123">
        <v>1.72837339884191</v>
      </c>
      <c r="N14" s="123">
        <v>1.1234319974388285</v>
      </c>
      <c r="O14" s="124">
        <v>0.6447509179749602</v>
      </c>
      <c r="P14" s="123">
        <v>0.28526148969889675</v>
      </c>
      <c r="Q14" s="123">
        <v>0.41972114417131934</v>
      </c>
      <c r="R14" s="123">
        <v>0.6648438624262241</v>
      </c>
      <c r="S14" s="124">
        <v>0.6262568227520546</v>
      </c>
      <c r="T14" s="125">
        <v>0.8970646207154402</v>
      </c>
      <c r="U14" s="123">
        <v>0.8902627760341062</v>
      </c>
      <c r="V14" s="123">
        <v>0.9904925469181478</v>
      </c>
      <c r="W14" s="124">
        <v>1.2551276434293044</v>
      </c>
      <c r="X14" s="123">
        <v>1.791042732848041</v>
      </c>
      <c r="Y14" s="123">
        <v>1.8365988819686976</v>
      </c>
      <c r="Z14" s="123">
        <v>1.900382038873289</v>
      </c>
      <c r="AA14" s="126">
        <v>2.0130035000717044</v>
      </c>
    </row>
    <row r="15" spans="2:27" ht="3.75" customHeight="1">
      <c r="B15" s="63"/>
      <c r="C15" s="59"/>
      <c r="D15" s="59"/>
      <c r="E15" s="59"/>
      <c r="F15" s="60"/>
      <c r="G15" s="64"/>
      <c r="H15" s="124"/>
      <c r="I15" s="123"/>
      <c r="J15" s="123"/>
      <c r="K15" s="124"/>
      <c r="L15" s="123"/>
      <c r="M15" s="123"/>
      <c r="N15" s="123"/>
      <c r="O15" s="124"/>
      <c r="P15" s="123"/>
      <c r="Q15" s="123"/>
      <c r="R15" s="123"/>
      <c r="S15" s="124"/>
      <c r="T15" s="125"/>
      <c r="U15" s="123"/>
      <c r="V15" s="123"/>
      <c r="W15" s="124"/>
      <c r="X15" s="123"/>
      <c r="Y15" s="123"/>
      <c r="Z15" s="123"/>
      <c r="AA15" s="126"/>
    </row>
    <row r="16" spans="2:27" ht="15">
      <c r="B16" s="63"/>
      <c r="C16" s="105" t="s">
        <v>33</v>
      </c>
      <c r="D16" s="59"/>
      <c r="E16" s="59"/>
      <c r="F16" s="60"/>
      <c r="G16" s="64" t="s">
        <v>85</v>
      </c>
      <c r="H16" s="124">
        <v>1.392199662429178</v>
      </c>
      <c r="I16" s="123">
        <v>-0.0691570240367696</v>
      </c>
      <c r="J16" s="123">
        <v>0.07821945475264158</v>
      </c>
      <c r="K16" s="124">
        <v>1.5042143362923213</v>
      </c>
      <c r="L16" s="123">
        <v>2.161783460956343</v>
      </c>
      <c r="M16" s="123">
        <v>1.6369073975092618</v>
      </c>
      <c r="N16" s="123">
        <v>1.2745956252664428</v>
      </c>
      <c r="O16" s="124">
        <v>0.49466646061773645</v>
      </c>
      <c r="P16" s="123">
        <v>-0.0568278546299581</v>
      </c>
      <c r="Q16" s="123">
        <v>-0.07819545369208925</v>
      </c>
      <c r="R16" s="123">
        <v>-0.12547117825472753</v>
      </c>
      <c r="S16" s="124">
        <v>-0.01605841389785212</v>
      </c>
      <c r="T16" s="125">
        <v>-0.07785372224837772</v>
      </c>
      <c r="U16" s="123">
        <v>-0.1619989959511372</v>
      </c>
      <c r="V16" s="123">
        <v>0.04254002072703145</v>
      </c>
      <c r="W16" s="124">
        <v>0.5097187850885234</v>
      </c>
      <c r="X16" s="123">
        <v>1.2802871962680769</v>
      </c>
      <c r="Y16" s="123">
        <v>1.562810970449675</v>
      </c>
      <c r="Z16" s="123">
        <v>1.5612963079116469</v>
      </c>
      <c r="AA16" s="126">
        <v>1.612436878252339</v>
      </c>
    </row>
    <row r="17" spans="2:27" ht="3.75" customHeight="1">
      <c r="B17" s="63"/>
      <c r="C17" s="59"/>
      <c r="D17" s="59"/>
      <c r="E17" s="59"/>
      <c r="F17" s="60"/>
      <c r="G17" s="64"/>
      <c r="H17" s="60"/>
      <c r="I17" s="59"/>
      <c r="J17" s="59"/>
      <c r="K17" s="60"/>
      <c r="L17" s="59"/>
      <c r="M17" s="59"/>
      <c r="N17" s="59"/>
      <c r="O17" s="60"/>
      <c r="P17" s="59"/>
      <c r="Q17" s="59"/>
      <c r="R17" s="59"/>
      <c r="S17" s="60"/>
      <c r="T17" s="61"/>
      <c r="U17" s="59"/>
      <c r="V17" s="59"/>
      <c r="W17" s="60"/>
      <c r="X17" s="59"/>
      <c r="Y17" s="59"/>
      <c r="Z17" s="59"/>
      <c r="AA17" s="62"/>
    </row>
    <row r="18" spans="2:27" ht="15">
      <c r="B18" s="63"/>
      <c r="C18" s="59" t="s">
        <v>13</v>
      </c>
      <c r="D18" s="59"/>
      <c r="E18" s="59"/>
      <c r="F18" s="60"/>
      <c r="G18" s="64" t="s">
        <v>86</v>
      </c>
      <c r="H18" s="77">
        <v>0.5190302831872486</v>
      </c>
      <c r="I18" s="78">
        <v>-0.3475743033194334</v>
      </c>
      <c r="J18" s="78">
        <v>-0.027156351742590346</v>
      </c>
      <c r="K18" s="77">
        <v>1.6260138320981667</v>
      </c>
      <c r="L18" s="78">
        <v>1.046625539902223</v>
      </c>
      <c r="M18" s="78">
        <v>0.8697805109959944</v>
      </c>
      <c r="N18" s="78">
        <v>0.20531966865837603</v>
      </c>
      <c r="O18" s="77">
        <v>-0.034369063002813505</v>
      </c>
      <c r="P18" s="78">
        <v>-0.38140935310867974</v>
      </c>
      <c r="Q18" s="78">
        <v>-0.5110169959510245</v>
      </c>
      <c r="R18" s="78">
        <v>-0.2777308612362219</v>
      </c>
      <c r="S18" s="77">
        <v>-0.22167456778431927</v>
      </c>
      <c r="T18" s="83">
        <v>-0.3112535635726488</v>
      </c>
      <c r="U18" s="78">
        <v>-0.16123811935679555</v>
      </c>
      <c r="V18" s="78">
        <v>0.008036311924570327</v>
      </c>
      <c r="W18" s="77">
        <v>0.3464987307348224</v>
      </c>
      <c r="X18" s="78">
        <v>1.0361363748578185</v>
      </c>
      <c r="Y18" s="78">
        <v>1.46750588401909</v>
      </c>
      <c r="Z18" s="78">
        <v>1.8408547461682616</v>
      </c>
      <c r="AA18" s="84">
        <v>2.1398311308228273</v>
      </c>
    </row>
    <row r="19" spans="2:27" ht="15">
      <c r="B19" s="63"/>
      <c r="C19" s="59"/>
      <c r="D19" s="59" t="s">
        <v>62</v>
      </c>
      <c r="E19" s="59"/>
      <c r="F19" s="60"/>
      <c r="G19" s="64" t="s">
        <v>86</v>
      </c>
      <c r="H19" s="77">
        <v>1.334265845083138</v>
      </c>
      <c r="I19" s="78">
        <v>-0.343170329427295</v>
      </c>
      <c r="J19" s="78">
        <v>-0.2674043304777882</v>
      </c>
      <c r="K19" s="77">
        <v>1.6319274087027935</v>
      </c>
      <c r="L19" s="78">
        <v>2.0628776765884425</v>
      </c>
      <c r="M19" s="78">
        <v>1.9114176718077545</v>
      </c>
      <c r="N19" s="78">
        <v>0.9410200560684387</v>
      </c>
      <c r="O19" s="77">
        <v>0.43094862718105276</v>
      </c>
      <c r="P19" s="78">
        <v>-0.14060149733428773</v>
      </c>
      <c r="Q19" s="78">
        <v>-0.49586667865109746</v>
      </c>
      <c r="R19" s="78">
        <v>-0.32284218021021616</v>
      </c>
      <c r="S19" s="77">
        <v>-0.4112839087822806</v>
      </c>
      <c r="T19" s="83">
        <v>-0.5901036007351621</v>
      </c>
      <c r="U19" s="78">
        <v>-0.532908137711857</v>
      </c>
      <c r="V19" s="78">
        <v>-0.2512556964859982</v>
      </c>
      <c r="W19" s="77">
        <v>0.29655657459046836</v>
      </c>
      <c r="X19" s="78">
        <v>1.0782012079707357</v>
      </c>
      <c r="Y19" s="78">
        <v>1.5996944811481342</v>
      </c>
      <c r="Z19" s="78">
        <v>1.835558252940757</v>
      </c>
      <c r="AA19" s="84">
        <v>1.9996695775062392</v>
      </c>
    </row>
    <row r="20" spans="2:27" ht="15">
      <c r="B20" s="63"/>
      <c r="C20" s="59"/>
      <c r="D20" s="59" t="s">
        <v>63</v>
      </c>
      <c r="E20" s="59"/>
      <c r="F20" s="60"/>
      <c r="G20" s="64" t="s">
        <v>86</v>
      </c>
      <c r="H20" s="77">
        <v>1.0581598800913525</v>
      </c>
      <c r="I20" s="78">
        <v>0.3572652353486063</v>
      </c>
      <c r="J20" s="78">
        <v>1.4294453025205769</v>
      </c>
      <c r="K20" s="77">
        <v>2.0546900992505925</v>
      </c>
      <c r="L20" s="78">
        <v>1.7464115774729265</v>
      </c>
      <c r="M20" s="78">
        <v>1.2310999505343432</v>
      </c>
      <c r="N20" s="78">
        <v>0.81981951908989</v>
      </c>
      <c r="O20" s="77">
        <v>0.4399133571179874</v>
      </c>
      <c r="P20" s="78">
        <v>0.16564373550656342</v>
      </c>
      <c r="Q20" s="78">
        <v>0.2875307514274681</v>
      </c>
      <c r="R20" s="78">
        <v>0.42033792810501325</v>
      </c>
      <c r="S20" s="77">
        <v>0.551002084431957</v>
      </c>
      <c r="T20" s="83">
        <v>1.1861396063770968</v>
      </c>
      <c r="U20" s="78">
        <v>1.2782331349770573</v>
      </c>
      <c r="V20" s="78">
        <v>1.4815661007222758</v>
      </c>
      <c r="W20" s="77">
        <v>1.7690089250443037</v>
      </c>
      <c r="X20" s="78">
        <v>1.6689378712298435</v>
      </c>
      <c r="Y20" s="78">
        <v>1.9798966214858353</v>
      </c>
      <c r="Z20" s="78">
        <v>2.215857163978896</v>
      </c>
      <c r="AA20" s="84">
        <v>2.3439171446898683</v>
      </c>
    </row>
    <row r="21" spans="2:27" ht="15">
      <c r="B21" s="63"/>
      <c r="C21" s="59"/>
      <c r="D21" s="59" t="s">
        <v>64</v>
      </c>
      <c r="E21" s="59"/>
      <c r="F21" s="60"/>
      <c r="G21" s="64" t="s">
        <v>86</v>
      </c>
      <c r="H21" s="77">
        <v>0.40790348044777147</v>
      </c>
      <c r="I21" s="78">
        <v>-0.34273107749100973</v>
      </c>
      <c r="J21" s="78">
        <v>-0.953739274122583</v>
      </c>
      <c r="K21" s="77">
        <v>0.9815469036712017</v>
      </c>
      <c r="L21" s="78">
        <v>-0.6639734915233646</v>
      </c>
      <c r="M21" s="78">
        <v>-0.6906989334391369</v>
      </c>
      <c r="N21" s="78">
        <v>1.8732901184870911</v>
      </c>
      <c r="O21" s="77">
        <v>1.110814071852431</v>
      </c>
      <c r="P21" s="78">
        <v>1.0190547204207832</v>
      </c>
      <c r="Q21" s="78">
        <v>0.12602350104498328</v>
      </c>
      <c r="R21" s="78">
        <v>-1.5341795013430186</v>
      </c>
      <c r="S21" s="77">
        <v>-0.9036787903509662</v>
      </c>
      <c r="T21" s="83">
        <v>-1.000538321891625</v>
      </c>
      <c r="U21" s="78">
        <v>-1.041451864028204</v>
      </c>
      <c r="V21" s="78">
        <v>-0.9317043868148289</v>
      </c>
      <c r="W21" s="77">
        <v>-0.8537766989866213</v>
      </c>
      <c r="X21" s="78">
        <v>-0.13485163057183058</v>
      </c>
      <c r="Y21" s="78">
        <v>0.807493726667289</v>
      </c>
      <c r="Z21" s="78">
        <v>1.3761360789079902</v>
      </c>
      <c r="AA21" s="84">
        <v>1.8509170691787062</v>
      </c>
    </row>
    <row r="22" spans="2:27" ht="15">
      <c r="B22" s="63"/>
      <c r="C22" s="59"/>
      <c r="D22" s="59" t="s">
        <v>65</v>
      </c>
      <c r="E22" s="59"/>
      <c r="F22" s="60"/>
      <c r="G22" s="64" t="s">
        <v>86</v>
      </c>
      <c r="H22" s="77">
        <v>-1.8579855870653006</v>
      </c>
      <c r="I22" s="78">
        <v>-3.43750431033169</v>
      </c>
      <c r="J22" s="78">
        <v>-1.6217042852723722</v>
      </c>
      <c r="K22" s="77">
        <v>1.4084642503955394</v>
      </c>
      <c r="L22" s="78">
        <v>-2.6160984635875764</v>
      </c>
      <c r="M22" s="78">
        <v>-0.5294729657315429</v>
      </c>
      <c r="N22" s="78">
        <v>-1.3431311281513274</v>
      </c>
      <c r="O22" s="77">
        <v>-2.9264266555526746</v>
      </c>
      <c r="P22" s="78">
        <v>-4.140812918403256</v>
      </c>
      <c r="Q22" s="78">
        <v>-3.82714682450343</v>
      </c>
      <c r="R22" s="78">
        <v>-3.2682791354694984</v>
      </c>
      <c r="S22" s="77">
        <v>-2.6286346983091278</v>
      </c>
      <c r="T22" s="83">
        <v>-2.4007418848769078</v>
      </c>
      <c r="U22" s="78">
        <v>-2.0933709582823923</v>
      </c>
      <c r="V22" s="78">
        <v>-1.2017486051315416</v>
      </c>
      <c r="W22" s="77">
        <v>-0.7551704033464404</v>
      </c>
      <c r="X22" s="78">
        <v>0.891600754195494</v>
      </c>
      <c r="Y22" s="78">
        <v>1.3474091133308264</v>
      </c>
      <c r="Z22" s="78">
        <v>1.5969570383449678</v>
      </c>
      <c r="AA22" s="84">
        <v>1.7738803110203207</v>
      </c>
    </row>
    <row r="23" spans="2:27" ht="15">
      <c r="B23" s="63"/>
      <c r="C23" s="59"/>
      <c r="D23" s="59" t="s">
        <v>66</v>
      </c>
      <c r="E23" s="59"/>
      <c r="F23" s="60"/>
      <c r="G23" s="64" t="s">
        <v>86</v>
      </c>
      <c r="H23" s="77">
        <v>-1.3952902017994688</v>
      </c>
      <c r="I23" s="78">
        <v>-3.9136467587548793</v>
      </c>
      <c r="J23" s="78">
        <v>-3.17334824112217</v>
      </c>
      <c r="K23" s="77">
        <v>2.392288406968163</v>
      </c>
      <c r="L23" s="78">
        <v>-2.4781042147963888</v>
      </c>
      <c r="M23" s="78">
        <v>-0.7320009461709134</v>
      </c>
      <c r="N23" s="78">
        <v>-0.8409530901647315</v>
      </c>
      <c r="O23" s="77">
        <v>-1.5111511161860989</v>
      </c>
      <c r="P23" s="78">
        <v>-4.208773390766012</v>
      </c>
      <c r="Q23" s="78">
        <v>-3.7115440590266218</v>
      </c>
      <c r="R23" s="78">
        <v>-3.5822574581355013</v>
      </c>
      <c r="S23" s="77">
        <v>-4.256541143783323</v>
      </c>
      <c r="T23" s="83">
        <v>-4.32115199784559</v>
      </c>
      <c r="U23" s="78">
        <v>-3.8517843380894874</v>
      </c>
      <c r="V23" s="78">
        <v>-3.177494383204504</v>
      </c>
      <c r="W23" s="77">
        <v>-1.3074948680206262</v>
      </c>
      <c r="X23" s="78">
        <v>2.006251746280512</v>
      </c>
      <c r="Y23" s="78">
        <v>2.494763111328524</v>
      </c>
      <c r="Z23" s="78">
        <v>2.5417934673513116</v>
      </c>
      <c r="AA23" s="84">
        <v>2.5090512356338763</v>
      </c>
    </row>
    <row r="24" spans="2:27" ht="18">
      <c r="B24" s="63"/>
      <c r="C24" s="59"/>
      <c r="D24" s="59" t="s">
        <v>151</v>
      </c>
      <c r="E24" s="59"/>
      <c r="F24" s="60"/>
      <c r="G24" s="64" t="s">
        <v>86</v>
      </c>
      <c r="H24" s="77">
        <v>-0.4692426824365157</v>
      </c>
      <c r="I24" s="78">
        <v>0.4955359760899114</v>
      </c>
      <c r="J24" s="78">
        <v>1.6024967585513252</v>
      </c>
      <c r="K24" s="77">
        <v>-0.960838137206494</v>
      </c>
      <c r="L24" s="78">
        <v>-0.1415007857262509</v>
      </c>
      <c r="M24" s="78">
        <v>0.2040214191579821</v>
      </c>
      <c r="N24" s="78">
        <v>-0.5064369350415774</v>
      </c>
      <c r="O24" s="77">
        <v>-1.43699063945418</v>
      </c>
      <c r="P24" s="78">
        <v>0.07094644756978141</v>
      </c>
      <c r="Q24" s="78">
        <v>-0.12005880076391406</v>
      </c>
      <c r="R24" s="78">
        <v>0.3256437190796788</v>
      </c>
      <c r="S24" s="77">
        <v>1.700279543816066</v>
      </c>
      <c r="T24" s="83">
        <v>2.007141759195761</v>
      </c>
      <c r="U24" s="78">
        <v>1.8288570075915658</v>
      </c>
      <c r="V24" s="78">
        <v>2.040585260097046</v>
      </c>
      <c r="W24" s="77">
        <v>0.5596417518590329</v>
      </c>
      <c r="X24" s="78">
        <v>-1.0927281151918748</v>
      </c>
      <c r="Y24" s="78">
        <v>-1.1194269474543432</v>
      </c>
      <c r="Z24" s="78">
        <v>-0.9214159388651382</v>
      </c>
      <c r="AA24" s="84">
        <v>-0.717176596360872</v>
      </c>
    </row>
    <row r="25" spans="2:27" ht="3.75" customHeight="1">
      <c r="B25" s="63"/>
      <c r="C25" s="59"/>
      <c r="D25" s="59"/>
      <c r="E25" s="59"/>
      <c r="F25" s="60"/>
      <c r="G25" s="64"/>
      <c r="H25" s="60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8.75" thickBot="1">
      <c r="B26" s="65"/>
      <c r="C26" s="66" t="s">
        <v>152</v>
      </c>
      <c r="D26" s="66"/>
      <c r="E26" s="66"/>
      <c r="F26" s="67"/>
      <c r="G26" s="68" t="s">
        <v>87</v>
      </c>
      <c r="H26" s="86">
        <v>0.3371079133797821</v>
      </c>
      <c r="I26" s="85">
        <v>2.0772487558992054</v>
      </c>
      <c r="J26" s="85">
        <v>0.415047666968519</v>
      </c>
      <c r="K26" s="86">
        <v>0.7559220363581716</v>
      </c>
      <c r="L26" s="85">
        <v>2.093309676243564</v>
      </c>
      <c r="M26" s="85">
        <v>-0.5420930199722847</v>
      </c>
      <c r="N26" s="85">
        <v>-0.047647819308124895</v>
      </c>
      <c r="O26" s="86">
        <v>-0.12691846606614376</v>
      </c>
      <c r="P26" s="85">
        <v>0.9594988608553621</v>
      </c>
      <c r="Q26" s="85">
        <v>3.461444125798735</v>
      </c>
      <c r="R26" s="85">
        <v>2.1522545690682193</v>
      </c>
      <c r="S26" s="86">
        <v>1.7517454511893504</v>
      </c>
      <c r="T26" s="87">
        <v>0.6572916906056179</v>
      </c>
      <c r="U26" s="85">
        <v>-0.03872029775060071</v>
      </c>
      <c r="V26" s="85">
        <v>0.4907842272254186</v>
      </c>
      <c r="W26" s="86">
        <v>0.5572963894385339</v>
      </c>
      <c r="X26" s="85">
        <v>0.3749807812601773</v>
      </c>
      <c r="Y26" s="85">
        <v>0.5356691344673266</v>
      </c>
      <c r="Z26" s="85">
        <v>0.8957448017643372</v>
      </c>
      <c r="AA26" s="88">
        <v>1.2044268139787846</v>
      </c>
    </row>
    <row r="27" ht="3.75" customHeight="1"/>
    <row r="28" ht="15">
      <c r="B28" s="47" t="s">
        <v>49</v>
      </c>
    </row>
    <row r="29" spans="2:6" ht="15">
      <c r="B29" s="47" t="s">
        <v>163</v>
      </c>
      <c r="F29" s="70"/>
    </row>
    <row r="30" spans="2:6" ht="15">
      <c r="B30" s="47" t="s">
        <v>168</v>
      </c>
      <c r="F30" s="70"/>
    </row>
    <row r="32" ht="15.75" thickBot="1">
      <c r="F32" s="72" t="s">
        <v>8</v>
      </c>
    </row>
    <row r="33" spans="6:23" ht="15">
      <c r="F33" s="107"/>
      <c r="G33" s="108"/>
      <c r="H33" s="109">
        <v>41730</v>
      </c>
      <c r="I33" s="109">
        <v>41760</v>
      </c>
      <c r="J33" s="109">
        <v>41791</v>
      </c>
      <c r="K33" s="109">
        <v>41821</v>
      </c>
      <c r="L33" s="109">
        <v>41852</v>
      </c>
      <c r="M33" s="109">
        <v>41883</v>
      </c>
      <c r="N33" s="109">
        <v>41913</v>
      </c>
      <c r="O33" s="109">
        <v>41944</v>
      </c>
      <c r="P33" s="109">
        <v>41974</v>
      </c>
      <c r="Q33" s="109">
        <v>42005</v>
      </c>
      <c r="R33" s="109">
        <v>42036</v>
      </c>
      <c r="S33" s="109">
        <v>42064</v>
      </c>
      <c r="T33" s="109">
        <v>42095</v>
      </c>
      <c r="U33" s="109">
        <v>42125</v>
      </c>
      <c r="V33" s="109">
        <v>42156</v>
      </c>
      <c r="W33" s="110">
        <v>42186</v>
      </c>
    </row>
    <row r="34" spans="6:23" ht="15.75" thickBot="1">
      <c r="F34" s="111" t="s">
        <v>32</v>
      </c>
      <c r="G34" s="112" t="s">
        <v>67</v>
      </c>
      <c r="H34" s="85">
        <v>-0.19521717911176495</v>
      </c>
      <c r="I34" s="85">
        <v>-0.040623984400383506</v>
      </c>
      <c r="J34" s="85">
        <v>-0.08112273870365527</v>
      </c>
      <c r="K34" s="85">
        <v>-0.1542583421287702</v>
      </c>
      <c r="L34" s="85">
        <v>-0.17893452623017936</v>
      </c>
      <c r="M34" s="85">
        <v>-0.08948909860070842</v>
      </c>
      <c r="N34" s="85">
        <v>-0.008134710811035006</v>
      </c>
      <c r="O34" s="85">
        <v>-0.016295934164432424</v>
      </c>
      <c r="P34" s="85">
        <v>-0.13058026605729367</v>
      </c>
      <c r="Q34" s="85">
        <v>-0.19303180116615692</v>
      </c>
      <c r="R34" s="85">
        <v>-0.15916297938544233</v>
      </c>
      <c r="S34" s="85">
        <v>-0.13754822646254183</v>
      </c>
      <c r="T34" s="85">
        <v>-0.16657493607640106</v>
      </c>
      <c r="U34" s="85">
        <v>-0.37846758780490575</v>
      </c>
      <c r="V34" s="85">
        <v>-0.3411413600566533</v>
      </c>
      <c r="W34" s="88">
        <v>-0.2246241394670676</v>
      </c>
    </row>
    <row r="35" spans="6:8" ht="15">
      <c r="F35" s="47" t="s">
        <v>49</v>
      </c>
      <c r="G35" s="113"/>
      <c r="H35" s="114"/>
    </row>
    <row r="36" spans="7:8" ht="15">
      <c r="G36" s="113"/>
      <c r="H36" s="114"/>
    </row>
    <row r="37" spans="7:8" ht="15">
      <c r="G37" s="113"/>
      <c r="H37" s="114"/>
    </row>
    <row r="38" spans="7:8" ht="15">
      <c r="G38" s="113"/>
      <c r="H38" s="114"/>
    </row>
    <row r="39" spans="7:8" ht="15">
      <c r="G39" s="113"/>
      <c r="H39" s="114"/>
    </row>
    <row r="40" spans="7:8" ht="15">
      <c r="G40" s="113"/>
      <c r="H40" s="114"/>
    </row>
    <row r="41" spans="7:8" ht="15">
      <c r="G41" s="113"/>
      <c r="H41" s="114"/>
    </row>
    <row r="42" spans="7:8" ht="15">
      <c r="G42" s="113"/>
      <c r="H42" s="114"/>
    </row>
    <row r="43" spans="7:8" ht="15">
      <c r="G43" s="113"/>
      <c r="H43" s="114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2"/>
  <sheetViews>
    <sheetView zoomScale="80" zoomScaleNormal="80" zoomScalePageLayoutView="0" workbookViewId="0" topLeftCell="A1">
      <selection activeCell="R76" sqref="R76"/>
    </sheetView>
  </sheetViews>
  <sheetFormatPr defaultColWidth="9.140625" defaultRowHeight="15"/>
  <cols>
    <col min="1" max="5" width="3.140625" style="47" customWidth="1"/>
    <col min="6" max="6" width="35.00390625" style="47" customWidth="1"/>
    <col min="7" max="7" width="22.140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68</v>
      </c>
    </row>
    <row r="2" spans="2:27" ht="18.75" customHeight="1">
      <c r="B2" s="228" t="str">
        <f>"Medium-Term  "&amp;Summary!$H$4&amp;" - labour market [level]"</f>
        <v>Medium-Term  MTF-2014Q4 update - labour market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2014</v>
      </c>
      <c r="J4" s="241">
        <v>2015</v>
      </c>
      <c r="K4" s="239">
        <v>2016</v>
      </c>
      <c r="L4" s="234">
        <v>2013</v>
      </c>
      <c r="M4" s="235"/>
      <c r="N4" s="235"/>
      <c r="O4" s="235"/>
      <c r="P4" s="234">
        <v>2014</v>
      </c>
      <c r="Q4" s="235"/>
      <c r="R4" s="235"/>
      <c r="S4" s="235"/>
      <c r="T4" s="234">
        <v>2015</v>
      </c>
      <c r="U4" s="235"/>
      <c r="V4" s="235"/>
      <c r="W4" s="236"/>
      <c r="X4" s="235">
        <v>2016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5">
        <v>2013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 t="s">
        <v>69</v>
      </c>
      <c r="C7" s="53"/>
      <c r="D7" s="53"/>
      <c r="E7" s="53"/>
      <c r="F7" s="106"/>
      <c r="G7" s="55"/>
      <c r="H7" s="115"/>
      <c r="I7" s="101"/>
      <c r="J7" s="101"/>
      <c r="K7" s="103"/>
      <c r="L7" s="57"/>
      <c r="M7" s="57"/>
      <c r="N7" s="57"/>
      <c r="O7" s="56"/>
      <c r="P7" s="57"/>
      <c r="Q7" s="57"/>
      <c r="R7" s="57"/>
      <c r="S7" s="56"/>
      <c r="T7" s="104"/>
      <c r="U7" s="57"/>
      <c r="V7" s="57"/>
      <c r="W7" s="56"/>
      <c r="X7" s="57"/>
      <c r="Y7" s="57"/>
      <c r="Z7" s="57"/>
      <c r="AA7" s="74"/>
    </row>
    <row r="8" spans="2:27" ht="15">
      <c r="B8" s="52"/>
      <c r="C8" s="105" t="s">
        <v>22</v>
      </c>
      <c r="D8" s="53"/>
      <c r="E8" s="53"/>
      <c r="F8" s="106"/>
      <c r="G8" s="64" t="s">
        <v>169</v>
      </c>
      <c r="H8" s="128">
        <v>2192.25175</v>
      </c>
      <c r="I8" s="129">
        <v>2217.49025</v>
      </c>
      <c r="J8" s="129">
        <v>2236.673786228477</v>
      </c>
      <c r="K8" s="130">
        <v>2253.298319736107</v>
      </c>
      <c r="L8" s="131">
        <v>2193.437</v>
      </c>
      <c r="M8" s="131">
        <v>2187.0480000000002</v>
      </c>
      <c r="N8" s="131">
        <v>2190.825</v>
      </c>
      <c r="O8" s="132">
        <v>2197.697</v>
      </c>
      <c r="P8" s="131">
        <v>2205.5119999999997</v>
      </c>
      <c r="Q8" s="131">
        <v>2216.201</v>
      </c>
      <c r="R8" s="131">
        <v>2223.024</v>
      </c>
      <c r="S8" s="132">
        <v>2225.224</v>
      </c>
      <c r="T8" s="133">
        <v>2229.324</v>
      </c>
      <c r="U8" s="131">
        <v>2234.524</v>
      </c>
      <c r="V8" s="131">
        <v>2239.278308745133</v>
      </c>
      <c r="W8" s="132">
        <v>2243.5688361687744</v>
      </c>
      <c r="X8" s="131">
        <v>2247.813409276489</v>
      </c>
      <c r="Y8" s="131">
        <v>2251.525220481612</v>
      </c>
      <c r="Z8" s="131">
        <v>2255.1270211870033</v>
      </c>
      <c r="AA8" s="134">
        <v>2258.727627999323</v>
      </c>
    </row>
    <row r="9" spans="2:27" ht="3.75" customHeight="1">
      <c r="B9" s="63"/>
      <c r="C9" s="59"/>
      <c r="D9" s="75"/>
      <c r="E9" s="59"/>
      <c r="F9" s="60"/>
      <c r="G9" s="64"/>
      <c r="H9" s="135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133"/>
      <c r="U9" s="131"/>
      <c r="V9" s="131"/>
      <c r="W9" s="132"/>
      <c r="X9" s="131"/>
      <c r="Y9" s="131"/>
      <c r="Z9" s="131"/>
      <c r="AA9" s="134"/>
    </row>
    <row r="10" spans="2:27" ht="15">
      <c r="B10" s="63"/>
      <c r="C10" s="59"/>
      <c r="D10" s="75" t="s">
        <v>72</v>
      </c>
      <c r="E10" s="59"/>
      <c r="F10" s="60"/>
      <c r="G10" s="64" t="s">
        <v>169</v>
      </c>
      <c r="H10" s="135">
        <v>1854.6105</v>
      </c>
      <c r="I10" s="131">
        <v>1891.6778816533354</v>
      </c>
      <c r="J10" s="131">
        <v>1919.4816591427184</v>
      </c>
      <c r="K10" s="132">
        <v>1933.984560800539</v>
      </c>
      <c r="L10" s="136"/>
      <c r="M10" s="136"/>
      <c r="N10" s="136"/>
      <c r="O10" s="137"/>
      <c r="P10" s="136"/>
      <c r="Q10" s="136"/>
      <c r="R10" s="136"/>
      <c r="S10" s="137"/>
      <c r="T10" s="138"/>
      <c r="U10" s="136"/>
      <c r="V10" s="136"/>
      <c r="W10" s="137"/>
      <c r="X10" s="136"/>
      <c r="Y10" s="136"/>
      <c r="Z10" s="136"/>
      <c r="AA10" s="139"/>
    </row>
    <row r="11" spans="2:27" ht="15">
      <c r="B11" s="63"/>
      <c r="C11" s="59"/>
      <c r="D11" s="75" t="s">
        <v>73</v>
      </c>
      <c r="E11" s="59"/>
      <c r="F11" s="60"/>
      <c r="G11" s="64" t="s">
        <v>169</v>
      </c>
      <c r="H11" s="135">
        <v>337.6412499999901</v>
      </c>
      <c r="I11" s="131">
        <v>325.81236834667493</v>
      </c>
      <c r="J11" s="131">
        <v>317.19212708576094</v>
      </c>
      <c r="K11" s="132">
        <v>319.31375893556435</v>
      </c>
      <c r="L11" s="136"/>
      <c r="M11" s="136"/>
      <c r="N11" s="136"/>
      <c r="O11" s="137"/>
      <c r="P11" s="136"/>
      <c r="Q11" s="136"/>
      <c r="R11" s="136"/>
      <c r="S11" s="137"/>
      <c r="T11" s="138"/>
      <c r="U11" s="136"/>
      <c r="V11" s="136"/>
      <c r="W11" s="137"/>
      <c r="X11" s="136"/>
      <c r="Y11" s="136"/>
      <c r="Z11" s="136"/>
      <c r="AA11" s="139"/>
    </row>
    <row r="12" spans="2:27" ht="3.75" customHeight="1" hidden="1">
      <c r="B12" s="63"/>
      <c r="C12" s="59"/>
      <c r="D12" s="59"/>
      <c r="E12" s="59"/>
      <c r="F12" s="60"/>
      <c r="G12" s="64" t="s">
        <v>36</v>
      </c>
      <c r="H12" s="71"/>
      <c r="I12" s="59"/>
      <c r="J12" s="59"/>
      <c r="K12" s="60"/>
      <c r="L12" s="59"/>
      <c r="M12" s="59"/>
      <c r="N12" s="59"/>
      <c r="O12" s="60"/>
      <c r="P12" s="59"/>
      <c r="Q12" s="59"/>
      <c r="R12" s="59"/>
      <c r="S12" s="60"/>
      <c r="T12" s="61"/>
      <c r="U12" s="59"/>
      <c r="V12" s="59"/>
      <c r="W12" s="60"/>
      <c r="X12" s="59"/>
      <c r="Y12" s="59"/>
      <c r="Z12" s="59"/>
      <c r="AA12" s="62"/>
    </row>
    <row r="13" spans="2:27" ht="15">
      <c r="B13" s="63"/>
      <c r="C13" s="59" t="s">
        <v>74</v>
      </c>
      <c r="D13" s="59"/>
      <c r="E13" s="59"/>
      <c r="F13" s="60"/>
      <c r="G13" s="64" t="s">
        <v>114</v>
      </c>
      <c r="H13" s="99">
        <v>385.995</v>
      </c>
      <c r="I13" s="78">
        <v>362.3633977003944</v>
      </c>
      <c r="J13" s="78">
        <v>337.7654385825243</v>
      </c>
      <c r="K13" s="77">
        <v>311.8606674109685</v>
      </c>
      <c r="L13" s="123">
        <v>386.47</v>
      </c>
      <c r="M13" s="123">
        <v>387.57</v>
      </c>
      <c r="N13" s="123">
        <v>388.43</v>
      </c>
      <c r="O13" s="124">
        <v>381.51</v>
      </c>
      <c r="P13" s="123">
        <v>373.76</v>
      </c>
      <c r="Q13" s="123">
        <v>364.32</v>
      </c>
      <c r="R13" s="123">
        <v>357.45</v>
      </c>
      <c r="S13" s="124">
        <v>353.9235908015776</v>
      </c>
      <c r="T13" s="125">
        <v>348.121967003337</v>
      </c>
      <c r="U13" s="123">
        <v>341.1119986657459</v>
      </c>
      <c r="V13" s="123">
        <v>334.25580870601834</v>
      </c>
      <c r="W13" s="124">
        <v>327.5719799549961</v>
      </c>
      <c r="X13" s="123">
        <v>320.9882941443425</v>
      </c>
      <c r="Y13" s="123">
        <v>314.96264928233586</v>
      </c>
      <c r="Z13" s="123">
        <v>308.8294713083428</v>
      </c>
      <c r="AA13" s="126">
        <v>302.6622549088529</v>
      </c>
    </row>
    <row r="14" spans="2:27" ht="15">
      <c r="B14" s="63"/>
      <c r="C14" s="59" t="s">
        <v>24</v>
      </c>
      <c r="D14" s="59"/>
      <c r="E14" s="59"/>
      <c r="F14" s="60"/>
      <c r="G14" s="64" t="s">
        <v>4</v>
      </c>
      <c r="H14" s="99">
        <v>14.215905280600923</v>
      </c>
      <c r="I14" s="78">
        <v>13.336169859199298</v>
      </c>
      <c r="J14" s="78">
        <v>12.438066544755197</v>
      </c>
      <c r="K14" s="77">
        <v>11.525543188925269</v>
      </c>
      <c r="L14" s="78">
        <v>14.20162774456252</v>
      </c>
      <c r="M14" s="78">
        <v>14.28865421685224</v>
      </c>
      <c r="N14" s="78">
        <v>14.320518886278794</v>
      </c>
      <c r="O14" s="77">
        <v>14.05282027471014</v>
      </c>
      <c r="P14" s="78">
        <v>13.780470341004674</v>
      </c>
      <c r="Q14" s="78">
        <v>13.420285962304485</v>
      </c>
      <c r="R14" s="78">
        <v>13.133575631523298</v>
      </c>
      <c r="S14" s="77">
        <v>13.01034750196474</v>
      </c>
      <c r="T14" s="83">
        <v>12.805087775166884</v>
      </c>
      <c r="U14" s="78">
        <v>12.555596843550736</v>
      </c>
      <c r="V14" s="78">
        <v>12.313283696028066</v>
      </c>
      <c r="W14" s="77">
        <v>12.0782978642751</v>
      </c>
      <c r="X14" s="78">
        <v>11.846320188101345</v>
      </c>
      <c r="Y14" s="78">
        <v>11.634418761258303</v>
      </c>
      <c r="Z14" s="78">
        <v>11.419127947601737</v>
      </c>
      <c r="AA14" s="84">
        <v>11.202305858739692</v>
      </c>
    </row>
    <row r="15" spans="2:27" ht="3.75" customHeight="1">
      <c r="B15" s="63"/>
      <c r="C15" s="59"/>
      <c r="D15" s="59"/>
      <c r="E15" s="59"/>
      <c r="F15" s="60"/>
      <c r="G15" s="64"/>
      <c r="H15" s="71"/>
      <c r="I15" s="59"/>
      <c r="J15" s="59"/>
      <c r="K15" s="60"/>
      <c r="L15" s="59"/>
      <c r="M15" s="59"/>
      <c r="N15" s="59"/>
      <c r="O15" s="60"/>
      <c r="P15" s="59"/>
      <c r="Q15" s="59"/>
      <c r="R15" s="59"/>
      <c r="S15" s="60"/>
      <c r="T15" s="61"/>
      <c r="U15" s="59"/>
      <c r="V15" s="59"/>
      <c r="W15" s="60"/>
      <c r="X15" s="59"/>
      <c r="Y15" s="59"/>
      <c r="Z15" s="59"/>
      <c r="AA15" s="62"/>
    </row>
    <row r="16" spans="2:27" ht="15">
      <c r="B16" s="52" t="s">
        <v>70</v>
      </c>
      <c r="C16" s="59"/>
      <c r="D16" s="59"/>
      <c r="E16" s="59"/>
      <c r="F16" s="60"/>
      <c r="G16" s="64"/>
      <c r="H16" s="71"/>
      <c r="I16" s="59"/>
      <c r="J16" s="59"/>
      <c r="K16" s="60"/>
      <c r="L16" s="59"/>
      <c r="M16" s="59"/>
      <c r="N16" s="59"/>
      <c r="O16" s="60"/>
      <c r="P16" s="59"/>
      <c r="Q16" s="59"/>
      <c r="R16" s="59"/>
      <c r="S16" s="60"/>
      <c r="T16" s="61"/>
      <c r="U16" s="59"/>
      <c r="V16" s="59"/>
      <c r="W16" s="60"/>
      <c r="X16" s="59"/>
      <c r="Y16" s="59"/>
      <c r="Z16" s="59"/>
      <c r="AA16" s="62"/>
    </row>
    <row r="17" spans="2:27" ht="15">
      <c r="B17" s="63"/>
      <c r="C17" s="59" t="s">
        <v>75</v>
      </c>
      <c r="D17" s="59"/>
      <c r="E17" s="59"/>
      <c r="F17" s="60"/>
      <c r="G17" s="64" t="s">
        <v>9</v>
      </c>
      <c r="H17" s="140">
        <v>14783.348309523752</v>
      </c>
      <c r="I17" s="91">
        <v>15273.476850017913</v>
      </c>
      <c r="J17" s="91">
        <v>15649.219630163676</v>
      </c>
      <c r="K17" s="92">
        <v>16219.012238264726</v>
      </c>
      <c r="L17" s="91">
        <v>3693.012855482834</v>
      </c>
      <c r="M17" s="91">
        <v>3660.0580403541635</v>
      </c>
      <c r="N17" s="91">
        <v>3701.0132488515655</v>
      </c>
      <c r="O17" s="92">
        <v>3729.033434860613</v>
      </c>
      <c r="P17" s="91">
        <v>3793.6205746172013</v>
      </c>
      <c r="Q17" s="91">
        <v>3828.8670747486376</v>
      </c>
      <c r="R17" s="91">
        <v>3817.6689930529838</v>
      </c>
      <c r="S17" s="92">
        <v>3832.9396690251956</v>
      </c>
      <c r="T17" s="93">
        <v>3869.3909252776257</v>
      </c>
      <c r="U17" s="91">
        <v>3896.6901917064843</v>
      </c>
      <c r="V17" s="91">
        <v>3924.7892595458566</v>
      </c>
      <c r="W17" s="92">
        <v>3958.0168303082287</v>
      </c>
      <c r="X17" s="91">
        <v>3991.21224878876</v>
      </c>
      <c r="Y17" s="91">
        <v>4031.4555971750333</v>
      </c>
      <c r="Z17" s="91">
        <v>4074.9475874569653</v>
      </c>
      <c r="AA17" s="94">
        <v>4121.047677503225</v>
      </c>
    </row>
    <row r="18" spans="2:27" ht="18">
      <c r="B18" s="63"/>
      <c r="C18" s="59" t="s">
        <v>153</v>
      </c>
      <c r="D18" s="59"/>
      <c r="E18" s="59"/>
      <c r="F18" s="60"/>
      <c r="G18" s="64" t="s">
        <v>9</v>
      </c>
      <c r="H18" s="127">
        <v>824</v>
      </c>
      <c r="I18" s="80">
        <v>858.3956139566627</v>
      </c>
      <c r="J18" s="80">
        <v>881.3037063402401</v>
      </c>
      <c r="K18" s="79">
        <v>913.6638193491556</v>
      </c>
      <c r="L18" s="80">
        <v>819.860625905496</v>
      </c>
      <c r="M18" s="80">
        <v>823.324018293804</v>
      </c>
      <c r="N18" s="80">
        <v>825.726617408851</v>
      </c>
      <c r="O18" s="79">
        <v>827.088738391849</v>
      </c>
      <c r="P18" s="80">
        <v>852.097935523989</v>
      </c>
      <c r="Q18" s="80">
        <v>861.98331834465</v>
      </c>
      <c r="R18" s="80">
        <v>859.804480584363</v>
      </c>
      <c r="S18" s="79">
        <v>859.6967213736488</v>
      </c>
      <c r="T18" s="81">
        <v>870.8654529097157</v>
      </c>
      <c r="U18" s="80">
        <v>878.066168345761</v>
      </c>
      <c r="V18" s="80">
        <v>884.3979113425012</v>
      </c>
      <c r="W18" s="79">
        <v>891.8852927629823</v>
      </c>
      <c r="X18" s="80">
        <v>899.3654291037859</v>
      </c>
      <c r="Y18" s="80">
        <v>908.4337206487853</v>
      </c>
      <c r="Z18" s="80">
        <v>918.2340494873124</v>
      </c>
      <c r="AA18" s="82">
        <v>928.6220781567383</v>
      </c>
    </row>
    <row r="19" spans="2:27" ht="15">
      <c r="B19" s="63"/>
      <c r="C19" s="59"/>
      <c r="D19" s="75" t="s">
        <v>76</v>
      </c>
      <c r="E19" s="59"/>
      <c r="F19" s="60"/>
      <c r="G19" s="64" t="s">
        <v>9</v>
      </c>
      <c r="H19" s="127">
        <v>820.674987445468</v>
      </c>
      <c r="I19" s="80">
        <v>854.3861651344115</v>
      </c>
      <c r="J19" s="80">
        <v>874.4699787539988</v>
      </c>
      <c r="K19" s="79">
        <v>906.7891909043415</v>
      </c>
      <c r="L19" s="116"/>
      <c r="M19" s="116"/>
      <c r="N19" s="116"/>
      <c r="O19" s="117"/>
      <c r="P19" s="116"/>
      <c r="Q19" s="116"/>
      <c r="R19" s="116"/>
      <c r="S19" s="117"/>
      <c r="T19" s="118"/>
      <c r="U19" s="116"/>
      <c r="V19" s="116"/>
      <c r="W19" s="117"/>
      <c r="X19" s="116"/>
      <c r="Y19" s="116"/>
      <c r="Z19" s="116"/>
      <c r="AA19" s="119"/>
    </row>
    <row r="20" spans="2:27" ht="18">
      <c r="B20" s="63"/>
      <c r="C20" s="59"/>
      <c r="D20" s="75" t="s">
        <v>154</v>
      </c>
      <c r="E20" s="59"/>
      <c r="F20" s="60"/>
      <c r="G20" s="64" t="s">
        <v>9</v>
      </c>
      <c r="H20" s="127">
        <v>838.008350699899</v>
      </c>
      <c r="I20" s="80">
        <v>873.3831163689143</v>
      </c>
      <c r="J20" s="80">
        <v>906.4580432877033</v>
      </c>
      <c r="K20" s="79">
        <v>937.8600682831255</v>
      </c>
      <c r="L20" s="116"/>
      <c r="M20" s="116"/>
      <c r="N20" s="116"/>
      <c r="O20" s="117"/>
      <c r="P20" s="116"/>
      <c r="Q20" s="116"/>
      <c r="R20" s="116"/>
      <c r="S20" s="117"/>
      <c r="T20" s="118"/>
      <c r="U20" s="116"/>
      <c r="V20" s="116"/>
      <c r="W20" s="117"/>
      <c r="X20" s="116"/>
      <c r="Y20" s="116"/>
      <c r="Z20" s="116"/>
      <c r="AA20" s="119"/>
    </row>
    <row r="21" spans="2:27" ht="15">
      <c r="B21" s="63"/>
      <c r="C21" s="59" t="s">
        <v>77</v>
      </c>
      <c r="D21" s="59"/>
      <c r="E21" s="59"/>
      <c r="F21" s="60"/>
      <c r="G21" s="64" t="s">
        <v>9</v>
      </c>
      <c r="H21" s="127">
        <v>751.7756845812258</v>
      </c>
      <c r="I21" s="80">
        <v>783.69495505225</v>
      </c>
      <c r="J21" s="80">
        <v>803.9798472412302</v>
      </c>
      <c r="K21" s="79">
        <v>821.1466408245984</v>
      </c>
      <c r="L21" s="116"/>
      <c r="M21" s="116"/>
      <c r="N21" s="116"/>
      <c r="O21" s="117"/>
      <c r="P21" s="116"/>
      <c r="Q21" s="116"/>
      <c r="R21" s="116"/>
      <c r="S21" s="117"/>
      <c r="T21" s="118"/>
      <c r="U21" s="116"/>
      <c r="V21" s="116"/>
      <c r="W21" s="117"/>
      <c r="X21" s="116"/>
      <c r="Y21" s="116"/>
      <c r="Z21" s="116"/>
      <c r="AA21" s="119"/>
    </row>
    <row r="22" spans="2:27" ht="18">
      <c r="B22" s="63"/>
      <c r="C22" s="59" t="s">
        <v>155</v>
      </c>
      <c r="D22" s="59"/>
      <c r="E22" s="59"/>
      <c r="F22" s="60"/>
      <c r="G22" s="64" t="s">
        <v>79</v>
      </c>
      <c r="H22" s="140">
        <v>32444.376883266305</v>
      </c>
      <c r="I22" s="91">
        <v>32837.915655899924</v>
      </c>
      <c r="J22" s="91">
        <v>33506.692422513566</v>
      </c>
      <c r="K22" s="92">
        <v>34466.14359980478</v>
      </c>
      <c r="L22" s="91">
        <v>8042.893939121799</v>
      </c>
      <c r="M22" s="91">
        <v>8104.354696872403</v>
      </c>
      <c r="N22" s="91">
        <v>8135.505171841751</v>
      </c>
      <c r="O22" s="92">
        <v>8161.534550790668</v>
      </c>
      <c r="P22" s="91">
        <v>8183.4838212673985</v>
      </c>
      <c r="Q22" s="91">
        <v>8194.495501125575</v>
      </c>
      <c r="R22" s="91">
        <v>8215.125456727234</v>
      </c>
      <c r="S22" s="92">
        <v>8244.52542767099</v>
      </c>
      <c r="T22" s="93">
        <v>8292.427895638584</v>
      </c>
      <c r="U22" s="91">
        <v>8342.880112558258</v>
      </c>
      <c r="V22" s="91">
        <v>8404.386885500691</v>
      </c>
      <c r="W22" s="92">
        <v>8466.379404448568</v>
      </c>
      <c r="X22" s="91">
        <v>8521.547002010639</v>
      </c>
      <c r="Y22" s="91">
        <v>8585.425667140156</v>
      </c>
      <c r="Z22" s="91">
        <v>8648.461781709182</v>
      </c>
      <c r="AA22" s="94">
        <v>8710.201851995187</v>
      </c>
    </row>
    <row r="23" spans="2:27" ht="15">
      <c r="B23" s="63"/>
      <c r="C23" s="59" t="s">
        <v>78</v>
      </c>
      <c r="D23" s="59"/>
      <c r="E23" s="59"/>
      <c r="F23" s="60"/>
      <c r="G23" s="64" t="s">
        <v>80</v>
      </c>
      <c r="H23" s="99">
        <v>37.25510716654468</v>
      </c>
      <c r="I23" s="78">
        <v>38.48049686097965</v>
      </c>
      <c r="J23" s="78">
        <v>38.88417497975707</v>
      </c>
      <c r="K23" s="77">
        <v>38.55681185296914</v>
      </c>
      <c r="L23" s="78">
        <v>37.44605892395989</v>
      </c>
      <c r="M23" s="78">
        <v>36.840020584709855</v>
      </c>
      <c r="N23" s="78">
        <v>37.301914974451186</v>
      </c>
      <c r="O23" s="77">
        <v>37.43243418305779</v>
      </c>
      <c r="P23" s="78">
        <v>38.0959787823199</v>
      </c>
      <c r="Q23" s="78">
        <v>38.62991574248537</v>
      </c>
      <c r="R23" s="78">
        <v>38.558915521842444</v>
      </c>
      <c r="S23" s="77">
        <v>38.637177397270875</v>
      </c>
      <c r="T23" s="83">
        <v>38.925469819889635</v>
      </c>
      <c r="U23" s="78">
        <v>38.95321394199932</v>
      </c>
      <c r="V23" s="78">
        <v>38.869523148056594</v>
      </c>
      <c r="W23" s="77">
        <v>38.78849300908271</v>
      </c>
      <c r="X23" s="78">
        <v>38.689695324974764</v>
      </c>
      <c r="Y23" s="78">
        <v>38.59548329761186</v>
      </c>
      <c r="Z23" s="78">
        <v>38.508803739786565</v>
      </c>
      <c r="AA23" s="84">
        <v>38.43326504950336</v>
      </c>
    </row>
    <row r="24" spans="2:27" ht="3.75" customHeight="1">
      <c r="B24" s="63"/>
      <c r="C24" s="59"/>
      <c r="D24" s="59"/>
      <c r="E24" s="59"/>
      <c r="F24" s="60"/>
      <c r="G24" s="64"/>
      <c r="H24" s="71"/>
      <c r="I24" s="59"/>
      <c r="J24" s="59"/>
      <c r="K24" s="60"/>
      <c r="L24" s="59"/>
      <c r="M24" s="59"/>
      <c r="N24" s="59"/>
      <c r="O24" s="60"/>
      <c r="P24" s="59"/>
      <c r="Q24" s="59"/>
      <c r="R24" s="59"/>
      <c r="S24" s="60"/>
      <c r="T24" s="61"/>
      <c r="U24" s="59"/>
      <c r="V24" s="59"/>
      <c r="W24" s="60"/>
      <c r="X24" s="59"/>
      <c r="Y24" s="59"/>
      <c r="Z24" s="59"/>
      <c r="AA24" s="62"/>
    </row>
    <row r="25" spans="2:27" ht="15">
      <c r="B25" s="52" t="s">
        <v>71</v>
      </c>
      <c r="C25" s="59"/>
      <c r="D25" s="59"/>
      <c r="E25" s="59"/>
      <c r="F25" s="60"/>
      <c r="G25" s="64"/>
      <c r="H25" s="71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5">
      <c r="B26" s="63"/>
      <c r="C26" s="59" t="s">
        <v>81</v>
      </c>
      <c r="D26" s="59"/>
      <c r="E26" s="59"/>
      <c r="F26" s="60"/>
      <c r="G26" s="64" t="s">
        <v>114</v>
      </c>
      <c r="H26" s="135">
        <v>3870.03757293269</v>
      </c>
      <c r="I26" s="131">
        <v>3852.8881033271778</v>
      </c>
      <c r="J26" s="131">
        <v>3834.6489981292766</v>
      </c>
      <c r="K26" s="132">
        <v>3811.2846459223524</v>
      </c>
      <c r="L26" s="131">
        <v>3875.77898175612</v>
      </c>
      <c r="M26" s="131">
        <v>3872.00150887254</v>
      </c>
      <c r="N26" s="131">
        <v>3868.2062719142</v>
      </c>
      <c r="O26" s="132">
        <v>3864.1635291879</v>
      </c>
      <c r="P26" s="131">
        <v>3859.7000006610565</v>
      </c>
      <c r="Q26" s="131">
        <v>3855.2116701402497</v>
      </c>
      <c r="R26" s="131">
        <v>3850.763909072942</v>
      </c>
      <c r="S26" s="132">
        <v>3845.876833434461</v>
      </c>
      <c r="T26" s="133">
        <v>3841.752474479217</v>
      </c>
      <c r="U26" s="131">
        <v>3837.371443006957</v>
      </c>
      <c r="V26" s="131">
        <v>3832.4196115557893</v>
      </c>
      <c r="W26" s="132">
        <v>3827.0524634751423</v>
      </c>
      <c r="X26" s="131">
        <v>3821.017201740242</v>
      </c>
      <c r="Y26" s="131">
        <v>3814.5214724972834</v>
      </c>
      <c r="Z26" s="131">
        <v>3808.036785994038</v>
      </c>
      <c r="AA26" s="134">
        <v>3801.5631234578477</v>
      </c>
    </row>
    <row r="27" spans="2:27" ht="15">
      <c r="B27" s="63"/>
      <c r="C27" s="59" t="s">
        <v>82</v>
      </c>
      <c r="D27" s="59"/>
      <c r="E27" s="59"/>
      <c r="F27" s="60"/>
      <c r="G27" s="64" t="s">
        <v>114</v>
      </c>
      <c r="H27" s="135">
        <v>2715.2425</v>
      </c>
      <c r="I27" s="131">
        <v>2717.228644749197</v>
      </c>
      <c r="J27" s="131">
        <v>2715.525120517282</v>
      </c>
      <c r="K27" s="132">
        <v>2705.7610146281017</v>
      </c>
      <c r="L27" s="131">
        <v>2721.307775075083</v>
      </c>
      <c r="M27" s="131">
        <v>2712.431794611521</v>
      </c>
      <c r="N27" s="131">
        <v>2712.401715919486</v>
      </c>
      <c r="O27" s="132">
        <v>2714.82871439391</v>
      </c>
      <c r="P27" s="131">
        <v>2712.2441451642844</v>
      </c>
      <c r="Q27" s="131">
        <v>2714.696251803566</v>
      </c>
      <c r="R27" s="131">
        <v>2721.6502956136796</v>
      </c>
      <c r="S27" s="132">
        <v>2720.3238864152577</v>
      </c>
      <c r="T27" s="133">
        <v>2718.622262617017</v>
      </c>
      <c r="U27" s="131">
        <v>2716.8122942794253</v>
      </c>
      <c r="V27" s="131">
        <v>2714.595204314854</v>
      </c>
      <c r="W27" s="132">
        <v>2712.0707208578324</v>
      </c>
      <c r="X27" s="131">
        <v>2709.603396223236</v>
      </c>
      <c r="Y27" s="131">
        <v>2707.1627362351405</v>
      </c>
      <c r="Z27" s="131">
        <v>2704.492608589632</v>
      </c>
      <c r="AA27" s="134">
        <v>2701.785317464399</v>
      </c>
    </row>
    <row r="28" spans="2:27" ht="18">
      <c r="B28" s="63"/>
      <c r="C28" s="59" t="s">
        <v>156</v>
      </c>
      <c r="D28" s="59"/>
      <c r="E28" s="59"/>
      <c r="F28" s="60"/>
      <c r="G28" s="64" t="s">
        <v>4</v>
      </c>
      <c r="H28" s="99">
        <v>70.16064961563218</v>
      </c>
      <c r="I28" s="78">
        <v>70.52470769836074</v>
      </c>
      <c r="J28" s="78">
        <v>70.81553432418775</v>
      </c>
      <c r="K28" s="77">
        <v>70.99352320686936</v>
      </c>
      <c r="L28" s="78">
        <v>70.21318263721156</v>
      </c>
      <c r="M28" s="78">
        <v>70.05244673577965</v>
      </c>
      <c r="N28" s="78">
        <v>70.12040013515724</v>
      </c>
      <c r="O28" s="77">
        <v>70.25656895438024</v>
      </c>
      <c r="P28" s="78">
        <v>70.27085381505698</v>
      </c>
      <c r="Q28" s="78">
        <v>70.4162698206609</v>
      </c>
      <c r="R28" s="78">
        <v>70.67819164922285</v>
      </c>
      <c r="S28" s="77">
        <v>70.7335155085022</v>
      </c>
      <c r="T28" s="83">
        <v>70.76515940776609</v>
      </c>
      <c r="U28" s="78">
        <v>70.7987833502648</v>
      </c>
      <c r="V28" s="78">
        <v>70.83241083856292</v>
      </c>
      <c r="W28" s="77">
        <v>70.86578370015721</v>
      </c>
      <c r="X28" s="78">
        <v>70.91314310202989</v>
      </c>
      <c r="Y28" s="78">
        <v>70.9699173475309</v>
      </c>
      <c r="Z28" s="78">
        <v>71.02065343845305</v>
      </c>
      <c r="AA28" s="84">
        <v>71.07037893946357</v>
      </c>
    </row>
    <row r="29" spans="2:27" ht="18.75" thickBot="1">
      <c r="B29" s="65"/>
      <c r="C29" s="66" t="s">
        <v>157</v>
      </c>
      <c r="D29" s="66"/>
      <c r="E29" s="66"/>
      <c r="F29" s="67"/>
      <c r="G29" s="68" t="s">
        <v>4</v>
      </c>
      <c r="H29" s="100">
        <v>12.3666127831584</v>
      </c>
      <c r="I29" s="85">
        <v>11.9663734015227</v>
      </c>
      <c r="J29" s="85">
        <v>11.410621177656</v>
      </c>
      <c r="K29" s="86">
        <v>10.9466852412127</v>
      </c>
      <c r="L29" s="85">
        <v>12.5739564734977</v>
      </c>
      <c r="M29" s="85">
        <v>12.3948564464479</v>
      </c>
      <c r="N29" s="85">
        <v>12.2845550152411</v>
      </c>
      <c r="O29" s="86">
        <v>12.2130831974467</v>
      </c>
      <c r="P29" s="85">
        <v>12.1284700237894</v>
      </c>
      <c r="Q29" s="85">
        <v>12.0403806260135</v>
      </c>
      <c r="R29" s="85">
        <v>11.9221006231449</v>
      </c>
      <c r="S29" s="86">
        <v>11.7745423331433</v>
      </c>
      <c r="T29" s="87">
        <v>11.6164160182911</v>
      </c>
      <c r="U29" s="85">
        <v>11.4667643697786</v>
      </c>
      <c r="V29" s="85">
        <v>11.3375268980714</v>
      </c>
      <c r="W29" s="86">
        <v>11.2217774244829</v>
      </c>
      <c r="X29" s="85">
        <v>11.1114217475466</v>
      </c>
      <c r="Y29" s="85">
        <v>11.0020055109643</v>
      </c>
      <c r="Z29" s="85">
        <v>10.8920294206431</v>
      </c>
      <c r="AA29" s="88">
        <v>10.7812842856966</v>
      </c>
    </row>
    <row r="30" ht="15.75" thickBot="1"/>
    <row r="31" spans="2:27" ht="18.75" customHeight="1">
      <c r="B31" s="228" t="str">
        <f>"Medium-Term  "&amp;Summary!$H$4&amp;" - labour market [change over previous period]"</f>
        <v>Medium-Term  MTF-2014Q4 update - labour market [change over previous period]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30"/>
    </row>
    <row r="32" spans="2:27" ht="18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</row>
    <row r="33" spans="2:27" ht="15">
      <c r="B33" s="223" t="s">
        <v>34</v>
      </c>
      <c r="C33" s="224"/>
      <c r="D33" s="224"/>
      <c r="E33" s="224"/>
      <c r="F33" s="225"/>
      <c r="G33" s="238" t="s">
        <v>12</v>
      </c>
      <c r="H33" s="42" t="s">
        <v>55</v>
      </c>
      <c r="I33" s="241">
        <v>2014</v>
      </c>
      <c r="J33" s="241">
        <v>2015</v>
      </c>
      <c r="K33" s="239">
        <v>2016</v>
      </c>
      <c r="L33" s="234">
        <v>2013</v>
      </c>
      <c r="M33" s="235"/>
      <c r="N33" s="235"/>
      <c r="O33" s="235"/>
      <c r="P33" s="234">
        <v>2014</v>
      </c>
      <c r="Q33" s="235"/>
      <c r="R33" s="235"/>
      <c r="S33" s="235"/>
      <c r="T33" s="234">
        <v>2015</v>
      </c>
      <c r="U33" s="235"/>
      <c r="V33" s="235"/>
      <c r="W33" s="236"/>
      <c r="X33" s="235">
        <v>2016</v>
      </c>
      <c r="Y33" s="235"/>
      <c r="Z33" s="235"/>
      <c r="AA33" s="237"/>
    </row>
    <row r="34" spans="2:27" ht="15">
      <c r="B34" s="216"/>
      <c r="C34" s="217"/>
      <c r="D34" s="217"/>
      <c r="E34" s="217"/>
      <c r="F34" s="218"/>
      <c r="G34" s="220"/>
      <c r="H34" s="45">
        <v>2013</v>
      </c>
      <c r="I34" s="222"/>
      <c r="J34" s="222"/>
      <c r="K34" s="240"/>
      <c r="L34" s="48" t="s">
        <v>0</v>
      </c>
      <c r="M34" s="48" t="s">
        <v>1</v>
      </c>
      <c r="N34" s="48" t="s">
        <v>2</v>
      </c>
      <c r="O34" s="49" t="s">
        <v>3</v>
      </c>
      <c r="P34" s="48" t="s">
        <v>0</v>
      </c>
      <c r="Q34" s="48" t="s">
        <v>1</v>
      </c>
      <c r="R34" s="48" t="s">
        <v>2</v>
      </c>
      <c r="S34" s="49" t="s">
        <v>3</v>
      </c>
      <c r="T34" s="50" t="s">
        <v>0</v>
      </c>
      <c r="U34" s="48" t="s">
        <v>1</v>
      </c>
      <c r="V34" s="48" t="s">
        <v>2</v>
      </c>
      <c r="W34" s="49" t="s">
        <v>3</v>
      </c>
      <c r="X34" s="48" t="s">
        <v>0</v>
      </c>
      <c r="Y34" s="48" t="s">
        <v>1</v>
      </c>
      <c r="Z34" s="48" t="s">
        <v>2</v>
      </c>
      <c r="AA34" s="51" t="s">
        <v>3</v>
      </c>
    </row>
    <row r="35" spans="2:27" ht="3.75" customHeight="1">
      <c r="B35" s="52"/>
      <c r="C35" s="53"/>
      <c r="D35" s="53"/>
      <c r="E35" s="53"/>
      <c r="F35" s="54"/>
      <c r="G35" s="41"/>
      <c r="H35" s="115"/>
      <c r="I35" s="101"/>
      <c r="J35" s="102"/>
      <c r="K35" s="103"/>
      <c r="L35" s="57"/>
      <c r="M35" s="57"/>
      <c r="N35" s="57"/>
      <c r="O35" s="56"/>
      <c r="P35" s="57"/>
      <c r="Q35" s="57"/>
      <c r="R35" s="57"/>
      <c r="S35" s="56"/>
      <c r="T35" s="104"/>
      <c r="U35" s="57"/>
      <c r="V35" s="57"/>
      <c r="W35" s="56"/>
      <c r="X35" s="57"/>
      <c r="Y35" s="57"/>
      <c r="Z35" s="57"/>
      <c r="AA35" s="74"/>
    </row>
    <row r="36" spans="2:27" ht="15">
      <c r="B36" s="52" t="s">
        <v>69</v>
      </c>
      <c r="C36" s="53"/>
      <c r="D36" s="53"/>
      <c r="E36" s="53"/>
      <c r="F36" s="106"/>
      <c r="G36" s="55"/>
      <c r="H36" s="115"/>
      <c r="I36" s="101"/>
      <c r="J36" s="101"/>
      <c r="K36" s="103"/>
      <c r="L36" s="57"/>
      <c r="M36" s="57"/>
      <c r="N36" s="57"/>
      <c r="O36" s="56"/>
      <c r="P36" s="57"/>
      <c r="Q36" s="57"/>
      <c r="R36" s="57"/>
      <c r="S36" s="56"/>
      <c r="T36" s="104"/>
      <c r="U36" s="57"/>
      <c r="V36" s="57"/>
      <c r="W36" s="56"/>
      <c r="X36" s="57"/>
      <c r="Y36" s="57"/>
      <c r="Z36" s="57"/>
      <c r="AA36" s="74"/>
    </row>
    <row r="37" spans="2:27" ht="15">
      <c r="B37" s="52"/>
      <c r="C37" s="105" t="s">
        <v>22</v>
      </c>
      <c r="D37" s="53"/>
      <c r="E37" s="53"/>
      <c r="F37" s="106"/>
      <c r="G37" s="64" t="s">
        <v>83</v>
      </c>
      <c r="H37" s="122">
        <v>-0.777564273886739</v>
      </c>
      <c r="I37" s="123">
        <v>1.1512592018685837</v>
      </c>
      <c r="J37" s="123">
        <v>0.8651012661037498</v>
      </c>
      <c r="K37" s="124">
        <v>0.7432703691521567</v>
      </c>
      <c r="L37" s="78">
        <v>-0.24150118226427253</v>
      </c>
      <c r="M37" s="78">
        <v>-0.2912780262209367</v>
      </c>
      <c r="N37" s="78">
        <v>0.17269854159576425</v>
      </c>
      <c r="O37" s="77">
        <v>0.3136717903073247</v>
      </c>
      <c r="P37" s="78">
        <v>0.35559952077105095</v>
      </c>
      <c r="Q37" s="78">
        <v>0.4846493693981415</v>
      </c>
      <c r="R37" s="78">
        <v>0.30786918695551435</v>
      </c>
      <c r="S37" s="77">
        <v>0.09896429368288295</v>
      </c>
      <c r="T37" s="83">
        <v>0.18425111359574942</v>
      </c>
      <c r="U37" s="78">
        <v>0.23325456506097453</v>
      </c>
      <c r="V37" s="78">
        <v>0.21276606315856839</v>
      </c>
      <c r="W37" s="77">
        <v>0.1916031342279041</v>
      </c>
      <c r="X37" s="78">
        <v>0.1891884500839609</v>
      </c>
      <c r="Y37" s="78">
        <v>0.1651298630840614</v>
      </c>
      <c r="Z37" s="78">
        <v>0.15997159048571064</v>
      </c>
      <c r="AA37" s="84">
        <v>0.1596631488378364</v>
      </c>
    </row>
    <row r="38" spans="2:27" ht="3.75" customHeight="1">
      <c r="B38" s="63"/>
      <c r="C38" s="59"/>
      <c r="D38" s="75"/>
      <c r="E38" s="59"/>
      <c r="F38" s="60"/>
      <c r="G38" s="64"/>
      <c r="H38" s="71"/>
      <c r="I38" s="59"/>
      <c r="J38" s="59"/>
      <c r="K38" s="60"/>
      <c r="L38" s="59"/>
      <c r="M38" s="59"/>
      <c r="N38" s="59"/>
      <c r="O38" s="60"/>
      <c r="P38" s="59"/>
      <c r="Q38" s="59"/>
      <c r="R38" s="59"/>
      <c r="S38" s="60"/>
      <c r="T38" s="61"/>
      <c r="U38" s="59"/>
      <c r="V38" s="59"/>
      <c r="W38" s="60"/>
      <c r="X38" s="59"/>
      <c r="Y38" s="59"/>
      <c r="Z38" s="59"/>
      <c r="AA38" s="62"/>
    </row>
    <row r="39" spans="2:27" ht="15">
      <c r="B39" s="63"/>
      <c r="C39" s="59"/>
      <c r="D39" s="75" t="s">
        <v>72</v>
      </c>
      <c r="E39" s="59"/>
      <c r="F39" s="60"/>
      <c r="G39" s="64" t="s">
        <v>83</v>
      </c>
      <c r="H39" s="99">
        <v>-0.5127085497781678</v>
      </c>
      <c r="I39" s="78">
        <v>1.9986612635556327</v>
      </c>
      <c r="J39" s="78">
        <v>1.4697945014339666</v>
      </c>
      <c r="K39" s="77">
        <v>0.755563440199694</v>
      </c>
      <c r="L39" s="116"/>
      <c r="M39" s="116"/>
      <c r="N39" s="116"/>
      <c r="O39" s="117"/>
      <c r="P39" s="116"/>
      <c r="Q39" s="116"/>
      <c r="R39" s="116"/>
      <c r="S39" s="117"/>
      <c r="T39" s="118"/>
      <c r="U39" s="116"/>
      <c r="V39" s="116"/>
      <c r="W39" s="117"/>
      <c r="X39" s="116"/>
      <c r="Y39" s="116"/>
      <c r="Z39" s="116"/>
      <c r="AA39" s="119"/>
    </row>
    <row r="40" spans="2:27" ht="15">
      <c r="B40" s="63"/>
      <c r="C40" s="59"/>
      <c r="D40" s="75" t="s">
        <v>73</v>
      </c>
      <c r="E40" s="59"/>
      <c r="F40" s="60"/>
      <c r="G40" s="64" t="s">
        <v>83</v>
      </c>
      <c r="H40" s="99">
        <v>-2.2075908745028556</v>
      </c>
      <c r="I40" s="78">
        <v>-3.5033875906203775</v>
      </c>
      <c r="J40" s="78">
        <v>-2.645768576760034</v>
      </c>
      <c r="K40" s="77">
        <v>0.6688791015389199</v>
      </c>
      <c r="L40" s="116"/>
      <c r="M40" s="116"/>
      <c r="N40" s="116"/>
      <c r="O40" s="117"/>
      <c r="P40" s="116"/>
      <c r="Q40" s="116"/>
      <c r="R40" s="116"/>
      <c r="S40" s="117"/>
      <c r="T40" s="118"/>
      <c r="U40" s="116"/>
      <c r="V40" s="116"/>
      <c r="W40" s="117"/>
      <c r="X40" s="116"/>
      <c r="Y40" s="116"/>
      <c r="Z40" s="116"/>
      <c r="AA40" s="119"/>
    </row>
    <row r="41" spans="2:27" ht="3.75" customHeight="1">
      <c r="B41" s="63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61"/>
      <c r="U41" s="59"/>
      <c r="V41" s="59"/>
      <c r="W41" s="60"/>
      <c r="X41" s="59"/>
      <c r="Y41" s="59"/>
      <c r="Z41" s="59"/>
      <c r="AA41" s="62"/>
    </row>
    <row r="42" spans="2:27" ht="15">
      <c r="B42" s="63"/>
      <c r="C42" s="59" t="s">
        <v>74</v>
      </c>
      <c r="D42" s="59"/>
      <c r="E42" s="59"/>
      <c r="F42" s="60"/>
      <c r="G42" s="64" t="s">
        <v>83</v>
      </c>
      <c r="H42" s="99">
        <v>2.2543942143396407</v>
      </c>
      <c r="I42" s="78">
        <v>-6.122256065390914</v>
      </c>
      <c r="J42" s="78">
        <v>-6.788201919391398</v>
      </c>
      <c r="K42" s="77">
        <v>-7.669455844940359</v>
      </c>
      <c r="L42" s="78">
        <v>0.19703922636178106</v>
      </c>
      <c r="M42" s="78">
        <v>0.2846275260692863</v>
      </c>
      <c r="N42" s="78">
        <v>0.22189539954074178</v>
      </c>
      <c r="O42" s="77">
        <v>-1.7815307777463119</v>
      </c>
      <c r="P42" s="78">
        <v>-2.031401536001681</v>
      </c>
      <c r="Q42" s="78">
        <v>-2.5256849315068592</v>
      </c>
      <c r="R42" s="78">
        <v>-1.885704874835298</v>
      </c>
      <c r="S42" s="77">
        <v>-0.986546145872822</v>
      </c>
      <c r="T42" s="83">
        <v>-1.6392305992095402</v>
      </c>
      <c r="U42" s="78">
        <v>-2.0136529728168284</v>
      </c>
      <c r="V42" s="78">
        <v>-2.009952738849819</v>
      </c>
      <c r="W42" s="77">
        <v>-1.9996148389752335</v>
      </c>
      <c r="X42" s="78">
        <v>-2.0098440078904503</v>
      </c>
      <c r="Y42" s="78">
        <v>-1.877216388239063</v>
      </c>
      <c r="Z42" s="78">
        <v>-1.9472715218670942</v>
      </c>
      <c r="AA42" s="84">
        <v>-1.996964983090109</v>
      </c>
    </row>
    <row r="43" spans="2:27" ht="15">
      <c r="B43" s="63"/>
      <c r="C43" s="59" t="s">
        <v>24</v>
      </c>
      <c r="D43" s="59"/>
      <c r="E43" s="59"/>
      <c r="F43" s="60"/>
      <c r="G43" s="64" t="s">
        <v>84</v>
      </c>
      <c r="H43" s="99">
        <v>0.2682240291112331</v>
      </c>
      <c r="I43" s="78">
        <v>-0.8797354214016256</v>
      </c>
      <c r="J43" s="78">
        <v>-0.8981033144441014</v>
      </c>
      <c r="K43" s="77">
        <v>-0.9125233558299278</v>
      </c>
      <c r="L43" s="78">
        <v>-0.061613154728282216</v>
      </c>
      <c r="M43" s="78">
        <v>0.0870264722897196</v>
      </c>
      <c r="N43" s="78">
        <v>0.03186466942655397</v>
      </c>
      <c r="O43" s="77">
        <v>-0.2676986115686536</v>
      </c>
      <c r="P43" s="78">
        <v>-0.27234993370546523</v>
      </c>
      <c r="Q43" s="78">
        <v>-0.36018437870019016</v>
      </c>
      <c r="R43" s="78">
        <v>-0.2867103307811869</v>
      </c>
      <c r="S43" s="77">
        <v>-0.12322812955855855</v>
      </c>
      <c r="T43" s="83">
        <v>-0.20525972679785454</v>
      </c>
      <c r="U43" s="78">
        <v>-0.24949093161614755</v>
      </c>
      <c r="V43" s="78">
        <v>-0.2423131475226714</v>
      </c>
      <c r="W43" s="77">
        <v>-0.23498583175296517</v>
      </c>
      <c r="X43" s="78">
        <v>-0.23197767617375575</v>
      </c>
      <c r="Y43" s="78">
        <v>-0.21190142684304192</v>
      </c>
      <c r="Z43" s="78">
        <v>-0.21529081365656566</v>
      </c>
      <c r="AA43" s="84">
        <v>-0.21682208886204535</v>
      </c>
    </row>
    <row r="44" spans="2:27" ht="3.75" customHeight="1">
      <c r="B44" s="63"/>
      <c r="C44" s="59"/>
      <c r="D44" s="59"/>
      <c r="E44" s="59"/>
      <c r="F44" s="60"/>
      <c r="G44" s="64"/>
      <c r="H44" s="71"/>
      <c r="I44" s="59"/>
      <c r="J44" s="59"/>
      <c r="K44" s="60"/>
      <c r="L44" s="59"/>
      <c r="M44" s="59"/>
      <c r="N44" s="59"/>
      <c r="O44" s="60"/>
      <c r="P44" s="59"/>
      <c r="Q44" s="59"/>
      <c r="R44" s="59"/>
      <c r="S44" s="60"/>
      <c r="T44" s="61"/>
      <c r="U44" s="59"/>
      <c r="V44" s="59"/>
      <c r="W44" s="60"/>
      <c r="X44" s="59"/>
      <c r="Y44" s="59"/>
      <c r="Z44" s="59"/>
      <c r="AA44" s="62"/>
    </row>
    <row r="45" spans="2:27" ht="15">
      <c r="B45" s="52" t="s">
        <v>70</v>
      </c>
      <c r="C45" s="59"/>
      <c r="D45" s="59"/>
      <c r="E45" s="59"/>
      <c r="F45" s="60"/>
      <c r="G45" s="64"/>
      <c r="H45" s="71"/>
      <c r="I45" s="59"/>
      <c r="J45" s="59"/>
      <c r="K45" s="60"/>
      <c r="L45" s="59"/>
      <c r="M45" s="59"/>
      <c r="N45" s="59"/>
      <c r="O45" s="60"/>
      <c r="P45" s="59"/>
      <c r="Q45" s="59"/>
      <c r="R45" s="59"/>
      <c r="S45" s="60"/>
      <c r="T45" s="61"/>
      <c r="U45" s="59"/>
      <c r="V45" s="59"/>
      <c r="W45" s="60"/>
      <c r="X45" s="59"/>
      <c r="Y45" s="59"/>
      <c r="Z45" s="59"/>
      <c r="AA45" s="62"/>
    </row>
    <row r="46" spans="2:27" ht="15">
      <c r="B46" s="63"/>
      <c r="C46" s="59" t="s">
        <v>75</v>
      </c>
      <c r="D46" s="59"/>
      <c r="E46" s="59"/>
      <c r="F46" s="60"/>
      <c r="G46" s="64" t="s">
        <v>83</v>
      </c>
      <c r="H46" s="99">
        <v>2.56410765466606</v>
      </c>
      <c r="I46" s="78">
        <v>3.315409542088716</v>
      </c>
      <c r="J46" s="78">
        <v>2.4600998439024266</v>
      </c>
      <c r="K46" s="77">
        <v>3.6410288919632876</v>
      </c>
      <c r="L46" s="78">
        <v>1.0359078114637867</v>
      </c>
      <c r="M46" s="78">
        <v>-0.8923558194427557</v>
      </c>
      <c r="N46" s="78">
        <v>1.118977022928263</v>
      </c>
      <c r="O46" s="77">
        <v>0.7570949933168265</v>
      </c>
      <c r="P46" s="78">
        <v>1.7320075264758827</v>
      </c>
      <c r="Q46" s="78">
        <v>0.9290992453823179</v>
      </c>
      <c r="R46" s="78">
        <v>-0.2924646240530393</v>
      </c>
      <c r="S46" s="77">
        <v>0.4000000000000057</v>
      </c>
      <c r="T46" s="83">
        <v>0.9510000000000076</v>
      </c>
      <c r="U46" s="78">
        <v>0.7055184383288946</v>
      </c>
      <c r="V46" s="78">
        <v>0.7211008947844277</v>
      </c>
      <c r="W46" s="77">
        <v>0.8466077683421105</v>
      </c>
      <c r="X46" s="78">
        <v>0.8386881588360069</v>
      </c>
      <c r="Y46" s="78">
        <v>1.0082988795819148</v>
      </c>
      <c r="Z46" s="78">
        <v>1.0788160562256621</v>
      </c>
      <c r="AA46" s="84">
        <v>1.131305104098999</v>
      </c>
    </row>
    <row r="47" spans="2:27" ht="18">
      <c r="B47" s="63"/>
      <c r="C47" s="59" t="s">
        <v>153</v>
      </c>
      <c r="D47" s="59"/>
      <c r="E47" s="59"/>
      <c r="F47" s="60"/>
      <c r="G47" s="64" t="s">
        <v>83</v>
      </c>
      <c r="H47" s="99">
        <v>2.3602484472049667</v>
      </c>
      <c r="I47" s="78">
        <v>4.1742249947406265</v>
      </c>
      <c r="J47" s="78">
        <v>2.6687103255322455</v>
      </c>
      <c r="K47" s="77">
        <v>3.671845786658068</v>
      </c>
      <c r="L47" s="78">
        <v>0.6581994241385019</v>
      </c>
      <c r="M47" s="78">
        <v>0.4224367263012283</v>
      </c>
      <c r="N47" s="78">
        <v>0.29181695926057216</v>
      </c>
      <c r="O47" s="77">
        <v>0.16496028519370043</v>
      </c>
      <c r="P47" s="78">
        <v>3.023762260476019</v>
      </c>
      <c r="Q47" s="78">
        <v>1.1601228460414177</v>
      </c>
      <c r="R47" s="78">
        <v>-0.25277029310396415</v>
      </c>
      <c r="S47" s="77">
        <v>-0.012532990132939403</v>
      </c>
      <c r="T47" s="83">
        <v>1.2991478574236197</v>
      </c>
      <c r="U47" s="78">
        <v>0.8268459165519175</v>
      </c>
      <c r="V47" s="78">
        <v>0.7211008947843851</v>
      </c>
      <c r="W47" s="77">
        <v>0.8466077683421389</v>
      </c>
      <c r="X47" s="78">
        <v>0.838688158836078</v>
      </c>
      <c r="Y47" s="78">
        <v>1.0082988795817869</v>
      </c>
      <c r="Z47" s="78">
        <v>1.0788160562256337</v>
      </c>
      <c r="AA47" s="84">
        <v>1.1313051040991127</v>
      </c>
    </row>
    <row r="48" spans="2:27" ht="15">
      <c r="B48" s="63"/>
      <c r="C48" s="59"/>
      <c r="D48" s="75" t="s">
        <v>76</v>
      </c>
      <c r="E48" s="59"/>
      <c r="F48" s="60"/>
      <c r="G48" s="64" t="s">
        <v>83</v>
      </c>
      <c r="H48" s="99">
        <v>2.0062309362538997</v>
      </c>
      <c r="I48" s="78">
        <v>4.107737923617847</v>
      </c>
      <c r="J48" s="78">
        <v>2.350671679758264</v>
      </c>
      <c r="K48" s="77">
        <v>3.695862972493714</v>
      </c>
      <c r="L48" s="116"/>
      <c r="M48" s="116"/>
      <c r="N48" s="116"/>
      <c r="O48" s="117"/>
      <c r="P48" s="116"/>
      <c r="Q48" s="116"/>
      <c r="R48" s="116"/>
      <c r="S48" s="117"/>
      <c r="T48" s="118"/>
      <c r="U48" s="116"/>
      <c r="V48" s="116"/>
      <c r="W48" s="117"/>
      <c r="X48" s="116"/>
      <c r="Y48" s="116"/>
      <c r="Z48" s="116"/>
      <c r="AA48" s="119"/>
    </row>
    <row r="49" spans="2:27" ht="18">
      <c r="B49" s="63"/>
      <c r="C49" s="59"/>
      <c r="D49" s="75" t="s">
        <v>158</v>
      </c>
      <c r="E49" s="59"/>
      <c r="F49" s="60"/>
      <c r="G49" s="64" t="s">
        <v>83</v>
      </c>
      <c r="H49" s="99">
        <v>3.5536978683232405</v>
      </c>
      <c r="I49" s="78">
        <v>4.221290353427932</v>
      </c>
      <c r="J49" s="78">
        <v>3.786989500815835</v>
      </c>
      <c r="K49" s="77">
        <v>3.4642557620789347</v>
      </c>
      <c r="L49" s="116"/>
      <c r="M49" s="116"/>
      <c r="N49" s="116"/>
      <c r="O49" s="117"/>
      <c r="P49" s="116"/>
      <c r="Q49" s="116"/>
      <c r="R49" s="116"/>
      <c r="S49" s="117"/>
      <c r="T49" s="118"/>
      <c r="U49" s="116"/>
      <c r="V49" s="116"/>
      <c r="W49" s="117"/>
      <c r="X49" s="116"/>
      <c r="Y49" s="116"/>
      <c r="Z49" s="116"/>
      <c r="AA49" s="119"/>
    </row>
    <row r="50" spans="2:27" ht="15">
      <c r="B50" s="63"/>
      <c r="C50" s="59" t="s">
        <v>77</v>
      </c>
      <c r="D50" s="59"/>
      <c r="E50" s="59"/>
      <c r="F50" s="60"/>
      <c r="G50" s="64" t="s">
        <v>83</v>
      </c>
      <c r="H50" s="99">
        <v>0.9638105665550114</v>
      </c>
      <c r="I50" s="78">
        <v>4.245850341489117</v>
      </c>
      <c r="J50" s="78">
        <v>2.5883657995001244</v>
      </c>
      <c r="K50" s="77">
        <v>2.1352268520503657</v>
      </c>
      <c r="L50" s="116"/>
      <c r="M50" s="116"/>
      <c r="N50" s="116"/>
      <c r="O50" s="117"/>
      <c r="P50" s="116"/>
      <c r="Q50" s="116"/>
      <c r="R50" s="116"/>
      <c r="S50" s="117"/>
      <c r="T50" s="118"/>
      <c r="U50" s="116"/>
      <c r="V50" s="116"/>
      <c r="W50" s="117"/>
      <c r="X50" s="116"/>
      <c r="Y50" s="116"/>
      <c r="Z50" s="116"/>
      <c r="AA50" s="119"/>
    </row>
    <row r="51" spans="2:27" ht="18">
      <c r="B51" s="63"/>
      <c r="C51" s="59" t="s">
        <v>155</v>
      </c>
      <c r="D51" s="59"/>
      <c r="E51" s="59"/>
      <c r="F51" s="60"/>
      <c r="G51" s="64" t="s">
        <v>83</v>
      </c>
      <c r="H51" s="99">
        <v>2.219517571912519</v>
      </c>
      <c r="I51" s="78">
        <v>1.2129644962809891</v>
      </c>
      <c r="J51" s="78">
        <v>2.036599318974993</v>
      </c>
      <c r="K51" s="77">
        <v>2.863461320481008</v>
      </c>
      <c r="L51" s="78">
        <v>0.6661070756264849</v>
      </c>
      <c r="M51" s="78">
        <v>0.7641622308563569</v>
      </c>
      <c r="N51" s="78">
        <v>0.38436712279347773</v>
      </c>
      <c r="O51" s="77">
        <v>0.31994791225760366</v>
      </c>
      <c r="P51" s="78">
        <v>0.2689355823973614</v>
      </c>
      <c r="Q51" s="78">
        <v>0.13455980482982</v>
      </c>
      <c r="R51" s="78">
        <v>0.251753821804229</v>
      </c>
      <c r="S51" s="77">
        <v>0.357876104249641</v>
      </c>
      <c r="T51" s="83">
        <v>0.5810215322621417</v>
      </c>
      <c r="U51" s="78">
        <v>0.608413091492892</v>
      </c>
      <c r="V51" s="78">
        <v>0.7372366870027207</v>
      </c>
      <c r="W51" s="77">
        <v>0.7376209566794785</v>
      </c>
      <c r="X51" s="78">
        <v>0.6516079061267277</v>
      </c>
      <c r="Y51" s="78">
        <v>0.7496134811489696</v>
      </c>
      <c r="Z51" s="78">
        <v>0.7342223555704379</v>
      </c>
      <c r="AA51" s="84">
        <v>0.7138849872306849</v>
      </c>
    </row>
    <row r="52" spans="2:27" ht="3.75" customHeight="1">
      <c r="B52" s="63"/>
      <c r="C52" s="59"/>
      <c r="D52" s="59"/>
      <c r="E52" s="59"/>
      <c r="F52" s="60"/>
      <c r="G52" s="64"/>
      <c r="H52" s="71"/>
      <c r="I52" s="59"/>
      <c r="J52" s="59"/>
      <c r="K52" s="60"/>
      <c r="L52" s="59"/>
      <c r="M52" s="59"/>
      <c r="N52" s="59"/>
      <c r="O52" s="60"/>
      <c r="P52" s="59"/>
      <c r="Q52" s="59"/>
      <c r="R52" s="59"/>
      <c r="S52" s="60"/>
      <c r="T52" s="61"/>
      <c r="U52" s="59"/>
      <c r="V52" s="59"/>
      <c r="W52" s="60"/>
      <c r="X52" s="59"/>
      <c r="Y52" s="59"/>
      <c r="Z52" s="59"/>
      <c r="AA52" s="62"/>
    </row>
    <row r="53" spans="2:27" ht="15">
      <c r="B53" s="52" t="s">
        <v>71</v>
      </c>
      <c r="C53" s="59"/>
      <c r="D53" s="59"/>
      <c r="E53" s="59"/>
      <c r="F53" s="60"/>
      <c r="G53" s="64"/>
      <c r="H53" s="71"/>
      <c r="I53" s="59"/>
      <c r="J53" s="59"/>
      <c r="K53" s="60"/>
      <c r="L53" s="59"/>
      <c r="M53" s="59"/>
      <c r="N53" s="59"/>
      <c r="O53" s="60"/>
      <c r="P53" s="59"/>
      <c r="Q53" s="59"/>
      <c r="R53" s="59"/>
      <c r="S53" s="60"/>
      <c r="T53" s="61"/>
      <c r="U53" s="59"/>
      <c r="V53" s="59"/>
      <c r="W53" s="60"/>
      <c r="X53" s="59"/>
      <c r="Y53" s="59"/>
      <c r="Z53" s="59"/>
      <c r="AA53" s="62"/>
    </row>
    <row r="54" spans="2:27" ht="15">
      <c r="B54" s="63"/>
      <c r="C54" s="59" t="s">
        <v>81</v>
      </c>
      <c r="D54" s="59"/>
      <c r="E54" s="59"/>
      <c r="F54" s="60"/>
      <c r="G54" s="64" t="s">
        <v>83</v>
      </c>
      <c r="H54" s="99">
        <v>-0.28471685150005044</v>
      </c>
      <c r="I54" s="78">
        <v>-0.4431344472068446</v>
      </c>
      <c r="J54" s="78">
        <v>-0.47338787706164</v>
      </c>
      <c r="K54" s="77">
        <v>-0.6092957195905626</v>
      </c>
      <c r="L54" s="78">
        <v>-0.07832690195009206</v>
      </c>
      <c r="M54" s="78">
        <v>-0.09746357832480612</v>
      </c>
      <c r="N54" s="78">
        <v>-0.09801744523197442</v>
      </c>
      <c r="O54" s="77">
        <v>-0.10451207722951494</v>
      </c>
      <c r="P54" s="78">
        <v>-0.11551086006397782</v>
      </c>
      <c r="Q54" s="78">
        <v>-0.1162870305992243</v>
      </c>
      <c r="R54" s="78">
        <v>-0.11537008724467057</v>
      </c>
      <c r="S54" s="77">
        <v>-0.12691184798336508</v>
      </c>
      <c r="T54" s="83">
        <v>-0.10724105669189044</v>
      </c>
      <c r="U54" s="78">
        <v>-0.1140373176398981</v>
      </c>
      <c r="V54" s="78">
        <v>-0.12904227606613006</v>
      </c>
      <c r="W54" s="77">
        <v>-0.140045940284395</v>
      </c>
      <c r="X54" s="78">
        <v>-0.1577000000000055</v>
      </c>
      <c r="Y54" s="78">
        <v>-0.1699999999999875</v>
      </c>
      <c r="Z54" s="78">
        <v>-0.17000000000001592</v>
      </c>
      <c r="AA54" s="84">
        <v>-0.1700000000000017</v>
      </c>
    </row>
    <row r="55" spans="2:27" ht="15.75" thickBot="1">
      <c r="B55" s="65"/>
      <c r="C55" s="66" t="s">
        <v>82</v>
      </c>
      <c r="D55" s="66"/>
      <c r="E55" s="66"/>
      <c r="F55" s="67"/>
      <c r="G55" s="68" t="s">
        <v>83</v>
      </c>
      <c r="H55" s="100">
        <v>0.3250296075580934</v>
      </c>
      <c r="I55" s="85">
        <v>0.07314796925864187</v>
      </c>
      <c r="J55" s="85">
        <v>-0.06269344448458014</v>
      </c>
      <c r="K55" s="86">
        <v>-0.3595660307248636</v>
      </c>
      <c r="L55" s="85">
        <v>0.6317397967617637</v>
      </c>
      <c r="M55" s="85">
        <v>-0.3261659906629717</v>
      </c>
      <c r="N55" s="85">
        <v>-0.0011089197558931119</v>
      </c>
      <c r="O55" s="86">
        <v>0.08947784025426131</v>
      </c>
      <c r="P55" s="85">
        <v>-0.09520192621812384</v>
      </c>
      <c r="Q55" s="85">
        <v>0.09040877251607071</v>
      </c>
      <c r="R55" s="85">
        <v>0.2561628692526341</v>
      </c>
      <c r="S55" s="86">
        <v>-0.048735474963834235</v>
      </c>
      <c r="T55" s="87">
        <v>-0.0625522500000244</v>
      </c>
      <c r="U55" s="85">
        <v>-0.06657667607890971</v>
      </c>
      <c r="V55" s="85">
        <v>-0.08160629901593097</v>
      </c>
      <c r="W55" s="86">
        <v>-0.09299668153134633</v>
      </c>
      <c r="X55" s="85">
        <v>-0.09097567462458755</v>
      </c>
      <c r="Y55" s="85">
        <v>-0.09007443641003476</v>
      </c>
      <c r="Z55" s="85">
        <v>-0.09863195920102896</v>
      </c>
      <c r="AA55" s="88">
        <v>-0.10010347658683827</v>
      </c>
    </row>
    <row r="56" ht="15.75" thickBot="1"/>
    <row r="57" spans="2:27" ht="18.75" customHeight="1">
      <c r="B57" s="228" t="str">
        <f>"Medium-Term  "&amp;Summary!$H$4&amp;" - labour market [change over the same period in the previous year]"</f>
        <v>Medium-Term  MTF-2014Q4 update - labour market [change over the same period in the previous year]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30"/>
    </row>
    <row r="58" spans="2:27" ht="18.75" customHeight="1">
      <c r="B58" s="231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3"/>
    </row>
    <row r="59" spans="2:27" ht="15">
      <c r="B59" s="223" t="s">
        <v>34</v>
      </c>
      <c r="C59" s="224"/>
      <c r="D59" s="224"/>
      <c r="E59" s="224"/>
      <c r="F59" s="225"/>
      <c r="G59" s="238" t="s">
        <v>12</v>
      </c>
      <c r="H59" s="42" t="s">
        <v>55</v>
      </c>
      <c r="I59" s="241">
        <v>2014</v>
      </c>
      <c r="J59" s="241">
        <v>2015</v>
      </c>
      <c r="K59" s="239">
        <v>2016</v>
      </c>
      <c r="L59" s="234">
        <v>2013</v>
      </c>
      <c r="M59" s="235"/>
      <c r="N59" s="235"/>
      <c r="O59" s="235"/>
      <c r="P59" s="234">
        <v>2014</v>
      </c>
      <c r="Q59" s="235"/>
      <c r="R59" s="235"/>
      <c r="S59" s="235"/>
      <c r="T59" s="234">
        <v>2015</v>
      </c>
      <c r="U59" s="235"/>
      <c r="V59" s="235"/>
      <c r="W59" s="236"/>
      <c r="X59" s="235">
        <v>2016</v>
      </c>
      <c r="Y59" s="235"/>
      <c r="Z59" s="235"/>
      <c r="AA59" s="237"/>
    </row>
    <row r="60" spans="2:27" ht="15">
      <c r="B60" s="216"/>
      <c r="C60" s="217"/>
      <c r="D60" s="217"/>
      <c r="E60" s="217"/>
      <c r="F60" s="218"/>
      <c r="G60" s="220"/>
      <c r="H60" s="45">
        <v>2013</v>
      </c>
      <c r="I60" s="222"/>
      <c r="J60" s="222"/>
      <c r="K60" s="240"/>
      <c r="L60" s="48" t="s">
        <v>0</v>
      </c>
      <c r="M60" s="48" t="s">
        <v>1</v>
      </c>
      <c r="N60" s="48" t="s">
        <v>2</v>
      </c>
      <c r="O60" s="49" t="s">
        <v>3</v>
      </c>
      <c r="P60" s="48" t="s">
        <v>0</v>
      </c>
      <c r="Q60" s="48" t="s">
        <v>1</v>
      </c>
      <c r="R60" s="48" t="s">
        <v>2</v>
      </c>
      <c r="S60" s="49" t="s">
        <v>3</v>
      </c>
      <c r="T60" s="50" t="s">
        <v>0</v>
      </c>
      <c r="U60" s="48" t="s">
        <v>1</v>
      </c>
      <c r="V60" s="48" t="s">
        <v>2</v>
      </c>
      <c r="W60" s="49" t="s">
        <v>3</v>
      </c>
      <c r="X60" s="48" t="s">
        <v>0</v>
      </c>
      <c r="Y60" s="48" t="s">
        <v>1</v>
      </c>
      <c r="Z60" s="48" t="s">
        <v>2</v>
      </c>
      <c r="AA60" s="51" t="s">
        <v>3</v>
      </c>
    </row>
    <row r="61" spans="2:27" ht="3.75" customHeight="1">
      <c r="B61" s="63"/>
      <c r="C61" s="59"/>
      <c r="D61" s="59"/>
      <c r="E61" s="59"/>
      <c r="F61" s="60"/>
      <c r="G61" s="64"/>
      <c r="H61" s="71"/>
      <c r="I61" s="59"/>
      <c r="J61" s="59"/>
      <c r="K61" s="60"/>
      <c r="L61" s="59"/>
      <c r="M61" s="59"/>
      <c r="N61" s="59"/>
      <c r="O61" s="60"/>
      <c r="P61" s="59"/>
      <c r="Q61" s="59"/>
      <c r="R61" s="59"/>
      <c r="S61" s="60"/>
      <c r="T61" s="61"/>
      <c r="U61" s="59"/>
      <c r="V61" s="59"/>
      <c r="W61" s="60"/>
      <c r="X61" s="59"/>
      <c r="Y61" s="59"/>
      <c r="Z61" s="59"/>
      <c r="AA61" s="62"/>
    </row>
    <row r="62" spans="2:27" ht="15">
      <c r="B62" s="52" t="s">
        <v>70</v>
      </c>
      <c r="C62" s="59"/>
      <c r="D62" s="59"/>
      <c r="E62" s="59"/>
      <c r="F62" s="60"/>
      <c r="G62" s="64"/>
      <c r="H62" s="71"/>
      <c r="I62" s="59"/>
      <c r="J62" s="59"/>
      <c r="K62" s="60"/>
      <c r="L62" s="59"/>
      <c r="M62" s="59"/>
      <c r="N62" s="59"/>
      <c r="O62" s="60"/>
      <c r="P62" s="59"/>
      <c r="Q62" s="59"/>
      <c r="R62" s="59"/>
      <c r="S62" s="60"/>
      <c r="T62" s="61"/>
      <c r="U62" s="59"/>
      <c r="V62" s="59"/>
      <c r="W62" s="60"/>
      <c r="X62" s="59"/>
      <c r="Y62" s="59"/>
      <c r="Z62" s="59"/>
      <c r="AA62" s="62"/>
    </row>
    <row r="63" spans="2:27" ht="15">
      <c r="B63" s="63"/>
      <c r="C63" s="59" t="s">
        <v>75</v>
      </c>
      <c r="D63" s="59"/>
      <c r="E63" s="59"/>
      <c r="F63" s="60"/>
      <c r="G63" s="64" t="s">
        <v>83</v>
      </c>
      <c r="H63" s="99">
        <v>2.56410765466606</v>
      </c>
      <c r="I63" s="78">
        <v>3.315409542088716</v>
      </c>
      <c r="J63" s="78">
        <v>2.4600998439024266</v>
      </c>
      <c r="K63" s="77">
        <v>3.6410288919632876</v>
      </c>
      <c r="L63" s="78">
        <v>4.088126471952336</v>
      </c>
      <c r="M63" s="78">
        <v>1.8505933446190284</v>
      </c>
      <c r="N63" s="78">
        <v>2.3109753655367484</v>
      </c>
      <c r="O63" s="77">
        <v>2.0213828368013083</v>
      </c>
      <c r="P63" s="78">
        <v>2.724272107122516</v>
      </c>
      <c r="Q63" s="78">
        <v>4.612195559011937</v>
      </c>
      <c r="R63" s="78">
        <v>3.151994774339613</v>
      </c>
      <c r="S63" s="77">
        <v>2.786411974567528</v>
      </c>
      <c r="T63" s="83">
        <v>1.9973096721215882</v>
      </c>
      <c r="U63" s="78">
        <v>1.7713625371102495</v>
      </c>
      <c r="V63" s="78">
        <v>2.805907654325182</v>
      </c>
      <c r="W63" s="77">
        <v>3.2632175845032947</v>
      </c>
      <c r="X63" s="78">
        <v>3.148333313010852</v>
      </c>
      <c r="Y63" s="78">
        <v>3.4584583027764637</v>
      </c>
      <c r="Z63" s="78">
        <v>3.825895302426602</v>
      </c>
      <c r="AA63" s="84">
        <v>4.119003384386815</v>
      </c>
    </row>
    <row r="64" spans="2:27" ht="18">
      <c r="B64" s="63"/>
      <c r="C64" s="59" t="s">
        <v>153</v>
      </c>
      <c r="D64" s="59"/>
      <c r="E64" s="59"/>
      <c r="F64" s="60"/>
      <c r="G64" s="64" t="s">
        <v>83</v>
      </c>
      <c r="H64" s="99">
        <v>2.3602484472049667</v>
      </c>
      <c r="I64" s="78">
        <v>4.1742249947406265</v>
      </c>
      <c r="J64" s="78">
        <v>2.6687103255322455</v>
      </c>
      <c r="K64" s="77">
        <v>3.671845786658068</v>
      </c>
      <c r="L64" s="78">
        <v>2.3701998652931167</v>
      </c>
      <c r="M64" s="78">
        <v>3.112005744562012</v>
      </c>
      <c r="N64" s="78">
        <v>2.4288183353873336</v>
      </c>
      <c r="O64" s="77">
        <v>1.5456292690683853</v>
      </c>
      <c r="P64" s="78">
        <v>3.932047545628677</v>
      </c>
      <c r="Q64" s="78">
        <v>4.695514668812976</v>
      </c>
      <c r="R64" s="78">
        <v>4.127015219934307</v>
      </c>
      <c r="S64" s="77">
        <v>3.9425011450646963</v>
      </c>
      <c r="T64" s="83">
        <v>2.202507083201155</v>
      </c>
      <c r="U64" s="78">
        <v>1.8657959683020806</v>
      </c>
      <c r="V64" s="78">
        <v>2.860351546600853</v>
      </c>
      <c r="W64" s="77">
        <v>3.744177520870579</v>
      </c>
      <c r="X64" s="78">
        <v>3.272603833215186</v>
      </c>
      <c r="Y64" s="78">
        <v>3.4584583027763784</v>
      </c>
      <c r="Z64" s="78">
        <v>3.825895302426545</v>
      </c>
      <c r="AA64" s="84">
        <v>4.119003384386872</v>
      </c>
    </row>
    <row r="65" spans="2:27" ht="18.75" thickBot="1">
      <c r="B65" s="65"/>
      <c r="C65" s="66" t="s">
        <v>155</v>
      </c>
      <c r="D65" s="66"/>
      <c r="E65" s="66"/>
      <c r="F65" s="67"/>
      <c r="G65" s="68" t="s">
        <v>83</v>
      </c>
      <c r="H65" s="100">
        <v>2.219517571912519</v>
      </c>
      <c r="I65" s="85">
        <v>1.2129644962809891</v>
      </c>
      <c r="J65" s="85">
        <v>2.036599318974993</v>
      </c>
      <c r="K65" s="86">
        <v>2.863461320481008</v>
      </c>
      <c r="L65" s="85">
        <v>1.9539152977160654</v>
      </c>
      <c r="M65" s="85">
        <v>2.4057276462411465</v>
      </c>
      <c r="N65" s="85">
        <v>2.35974755309509</v>
      </c>
      <c r="O65" s="86">
        <v>2.151031358872757</v>
      </c>
      <c r="P65" s="85">
        <v>1.7480011947161245</v>
      </c>
      <c r="Q65" s="85">
        <v>1.1122514700394106</v>
      </c>
      <c r="R65" s="85">
        <v>0.9786765935699009</v>
      </c>
      <c r="S65" s="86">
        <v>1.0168538326200292</v>
      </c>
      <c r="T65" s="87">
        <v>1.331267669743056</v>
      </c>
      <c r="U65" s="85">
        <v>1.8107839758079223</v>
      </c>
      <c r="V65" s="85">
        <v>2.303816658313778</v>
      </c>
      <c r="W65" s="86">
        <v>2.6909247684890687</v>
      </c>
      <c r="X65" s="85">
        <v>2.7629918433485585</v>
      </c>
      <c r="Y65" s="85">
        <v>2.907216108940645</v>
      </c>
      <c r="Z65" s="85">
        <v>2.9041368458366748</v>
      </c>
      <c r="AA65" s="88">
        <v>2.879890398232149</v>
      </c>
    </row>
    <row r="66" ht="3.75" customHeight="1"/>
    <row r="67" ht="15">
      <c r="B67" s="47" t="s">
        <v>49</v>
      </c>
    </row>
    <row r="68" ht="15">
      <c r="B68" s="47" t="s">
        <v>159</v>
      </c>
    </row>
    <row r="69" ht="15">
      <c r="B69" s="47" t="s">
        <v>160</v>
      </c>
    </row>
    <row r="70" ht="15">
      <c r="B70" s="47" t="s">
        <v>170</v>
      </c>
    </row>
    <row r="71" ht="15">
      <c r="B71" s="47" t="s">
        <v>161</v>
      </c>
    </row>
    <row r="72" ht="15">
      <c r="B72" s="47" t="s">
        <v>162</v>
      </c>
    </row>
  </sheetData>
  <sheetProtection/>
  <mergeCells count="30">
    <mergeCell ref="K59:K60"/>
    <mergeCell ref="L59:O59"/>
    <mergeCell ref="P59:S59"/>
    <mergeCell ref="B2:AA3"/>
    <mergeCell ref="X59:AA59"/>
    <mergeCell ref="I59:I60"/>
    <mergeCell ref="J59:J60"/>
    <mergeCell ref="X33:AA33"/>
    <mergeCell ref="B33:F34"/>
    <mergeCell ref="G33:G34"/>
    <mergeCell ref="X4:AA4"/>
    <mergeCell ref="B4:F5"/>
    <mergeCell ref="G4:G5"/>
    <mergeCell ref="I4:I5"/>
    <mergeCell ref="I33:I34"/>
    <mergeCell ref="J33:J34"/>
    <mergeCell ref="K33:K34"/>
    <mergeCell ref="L33:O33"/>
    <mergeCell ref="P33:S33"/>
    <mergeCell ref="T33:W33"/>
    <mergeCell ref="J4:J5"/>
    <mergeCell ref="K4:K5"/>
    <mergeCell ref="L4:O4"/>
    <mergeCell ref="P4:S4"/>
    <mergeCell ref="B59:F60"/>
    <mergeCell ref="T59:W59"/>
    <mergeCell ref="G59:G60"/>
    <mergeCell ref="B57:AA58"/>
    <mergeCell ref="B31:AA32"/>
    <mergeCell ref="T4:W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N48" sqref="N48"/>
    </sheetView>
  </sheetViews>
  <sheetFormatPr defaultColWidth="9.140625" defaultRowHeight="15"/>
  <cols>
    <col min="1" max="5" width="3.140625" style="47" customWidth="1"/>
    <col min="6" max="6" width="38.57421875" style="47" customWidth="1"/>
    <col min="7" max="7" width="25.8515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97</v>
      </c>
    </row>
    <row r="2" spans="2:27" ht="18.75" customHeight="1">
      <c r="B2" s="228" t="str">
        <f>"Medium-Term "&amp;Summary!$H$4&amp;" - trade balance and balance of payments [level]"</f>
        <v>Medium-Term MTF-2014Q4 update - trade balance and balance of payments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2014</v>
      </c>
      <c r="J4" s="241">
        <v>2015</v>
      </c>
      <c r="K4" s="239">
        <v>2016</v>
      </c>
      <c r="L4" s="234">
        <v>2013</v>
      </c>
      <c r="M4" s="235"/>
      <c r="N4" s="235"/>
      <c r="O4" s="235"/>
      <c r="P4" s="234">
        <v>2014</v>
      </c>
      <c r="Q4" s="235"/>
      <c r="R4" s="235"/>
      <c r="S4" s="235"/>
      <c r="T4" s="234">
        <v>2015</v>
      </c>
      <c r="U4" s="235"/>
      <c r="V4" s="235"/>
      <c r="W4" s="236"/>
      <c r="X4" s="235">
        <v>2016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5">
        <v>2013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48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1"/>
      <c r="K6" s="103"/>
      <c r="L6" s="57"/>
      <c r="M6" s="57"/>
      <c r="N6" s="57"/>
      <c r="O6" s="56"/>
      <c r="P6" s="57"/>
      <c r="Q6" s="57"/>
      <c r="R6" s="57"/>
      <c r="S6" s="56"/>
      <c r="T6" s="57"/>
      <c r="U6" s="57"/>
      <c r="V6" s="57"/>
      <c r="W6" s="56"/>
      <c r="X6" s="57"/>
      <c r="Y6" s="57"/>
      <c r="Z6" s="57"/>
      <c r="AA6" s="74"/>
    </row>
    <row r="7" spans="2:27" ht="15">
      <c r="B7" s="52" t="s">
        <v>94</v>
      </c>
      <c r="C7" s="53"/>
      <c r="D7" s="53"/>
      <c r="E7" s="53"/>
      <c r="F7" s="106"/>
      <c r="G7" s="55"/>
      <c r="H7" s="145"/>
      <c r="I7" s="146"/>
      <c r="J7" s="146"/>
      <c r="K7" s="147"/>
      <c r="L7" s="148"/>
      <c r="M7" s="148"/>
      <c r="N7" s="148"/>
      <c r="O7" s="149"/>
      <c r="P7" s="148"/>
      <c r="Q7" s="148"/>
      <c r="R7" s="148"/>
      <c r="S7" s="149"/>
      <c r="T7" s="148"/>
      <c r="U7" s="148"/>
      <c r="V7" s="148"/>
      <c r="W7" s="149"/>
      <c r="X7" s="148"/>
      <c r="Y7" s="148"/>
      <c r="Z7" s="148"/>
      <c r="AA7" s="150"/>
    </row>
    <row r="8" spans="2:27" ht="15">
      <c r="B8" s="52"/>
      <c r="C8" s="105" t="s">
        <v>18</v>
      </c>
      <c r="D8" s="53"/>
      <c r="E8" s="53"/>
      <c r="F8" s="106"/>
      <c r="G8" s="64" t="s">
        <v>171</v>
      </c>
      <c r="H8" s="151">
        <v>66225.829</v>
      </c>
      <c r="I8" s="90">
        <v>69059.27376703145</v>
      </c>
      <c r="J8" s="90">
        <v>70035.11644354597</v>
      </c>
      <c r="K8" s="89">
        <v>74368.66140829463</v>
      </c>
      <c r="L8" s="90">
        <v>15888.1083869496</v>
      </c>
      <c r="M8" s="90">
        <v>16527.3585216661</v>
      </c>
      <c r="N8" s="90">
        <v>16688.2502025445</v>
      </c>
      <c r="O8" s="89">
        <v>17122.1118888398</v>
      </c>
      <c r="P8" s="90">
        <v>17804.4208184666</v>
      </c>
      <c r="Q8" s="90">
        <v>17321.4838712843</v>
      </c>
      <c r="R8" s="90">
        <v>16978.378967912</v>
      </c>
      <c r="S8" s="89">
        <v>16954.99010936856</v>
      </c>
      <c r="T8" s="90">
        <v>17133.29734483421</v>
      </c>
      <c r="U8" s="90">
        <v>17363.144693297312</v>
      </c>
      <c r="V8" s="90">
        <v>17632.28082854611</v>
      </c>
      <c r="W8" s="89">
        <v>17906.393576868326</v>
      </c>
      <c r="X8" s="90">
        <v>18175.442603719926</v>
      </c>
      <c r="Y8" s="90">
        <v>18450.48204106654</v>
      </c>
      <c r="Z8" s="90">
        <v>18730.770618820712</v>
      </c>
      <c r="AA8" s="185">
        <v>19011.966144687456</v>
      </c>
    </row>
    <row r="9" spans="2:27" ht="15">
      <c r="B9" s="63"/>
      <c r="C9" s="59"/>
      <c r="D9" s="75" t="s">
        <v>88</v>
      </c>
      <c r="E9" s="59"/>
      <c r="F9" s="60"/>
      <c r="G9" s="64" t="s">
        <v>171</v>
      </c>
      <c r="H9" s="151" t="s">
        <v>181</v>
      </c>
      <c r="I9" s="90" t="s">
        <v>181</v>
      </c>
      <c r="J9" s="90" t="s">
        <v>181</v>
      </c>
      <c r="K9" s="89" t="s">
        <v>181</v>
      </c>
      <c r="L9" s="90" t="s">
        <v>181</v>
      </c>
      <c r="M9" s="90" t="s">
        <v>181</v>
      </c>
      <c r="N9" s="90" t="s">
        <v>181</v>
      </c>
      <c r="O9" s="89" t="s">
        <v>181</v>
      </c>
      <c r="P9" s="90" t="s">
        <v>181</v>
      </c>
      <c r="Q9" s="90" t="s">
        <v>181</v>
      </c>
      <c r="R9" s="90" t="s">
        <v>181</v>
      </c>
      <c r="S9" s="89" t="s">
        <v>181</v>
      </c>
      <c r="T9" s="90" t="s">
        <v>181</v>
      </c>
      <c r="U9" s="90" t="s">
        <v>181</v>
      </c>
      <c r="V9" s="90" t="s">
        <v>181</v>
      </c>
      <c r="W9" s="89" t="s">
        <v>181</v>
      </c>
      <c r="X9" s="90" t="s">
        <v>181</v>
      </c>
      <c r="Y9" s="90" t="s">
        <v>181</v>
      </c>
      <c r="Z9" s="90" t="s">
        <v>181</v>
      </c>
      <c r="AA9" s="185" t="s">
        <v>181</v>
      </c>
    </row>
    <row r="10" spans="2:27" ht="15" customHeight="1">
      <c r="B10" s="63"/>
      <c r="C10" s="59"/>
      <c r="D10" s="75" t="s">
        <v>89</v>
      </c>
      <c r="E10" s="59"/>
      <c r="F10" s="60"/>
      <c r="G10" s="64" t="s">
        <v>171</v>
      </c>
      <c r="H10" s="151" t="s">
        <v>181</v>
      </c>
      <c r="I10" s="90" t="s">
        <v>181</v>
      </c>
      <c r="J10" s="90" t="s">
        <v>181</v>
      </c>
      <c r="K10" s="89" t="s">
        <v>181</v>
      </c>
      <c r="L10" s="90" t="s">
        <v>181</v>
      </c>
      <c r="M10" s="90" t="s">
        <v>181</v>
      </c>
      <c r="N10" s="90" t="s">
        <v>181</v>
      </c>
      <c r="O10" s="89" t="s">
        <v>181</v>
      </c>
      <c r="P10" s="90" t="s">
        <v>181</v>
      </c>
      <c r="Q10" s="90" t="s">
        <v>181</v>
      </c>
      <c r="R10" s="90" t="s">
        <v>181</v>
      </c>
      <c r="S10" s="89" t="s">
        <v>181</v>
      </c>
      <c r="T10" s="90" t="s">
        <v>181</v>
      </c>
      <c r="U10" s="90" t="s">
        <v>181</v>
      </c>
      <c r="V10" s="90" t="s">
        <v>181</v>
      </c>
      <c r="W10" s="89" t="s">
        <v>181</v>
      </c>
      <c r="X10" s="90" t="s">
        <v>181</v>
      </c>
      <c r="Y10" s="90" t="s">
        <v>181</v>
      </c>
      <c r="Z10" s="90" t="s">
        <v>181</v>
      </c>
      <c r="AA10" s="185" t="s">
        <v>181</v>
      </c>
    </row>
    <row r="11" spans="2:27" ht="3.75" customHeight="1">
      <c r="B11" s="63"/>
      <c r="C11" s="59"/>
      <c r="D11" s="59"/>
      <c r="E11" s="59"/>
      <c r="F11" s="60"/>
      <c r="G11" s="64"/>
      <c r="H11" s="151"/>
      <c r="I11" s="90"/>
      <c r="J11" s="90"/>
      <c r="K11" s="89"/>
      <c r="L11" s="90"/>
      <c r="M11" s="90"/>
      <c r="N11" s="90"/>
      <c r="O11" s="89"/>
      <c r="P11" s="90"/>
      <c r="Q11" s="90"/>
      <c r="R11" s="90"/>
      <c r="S11" s="89"/>
      <c r="T11" s="90"/>
      <c r="U11" s="90"/>
      <c r="V11" s="90"/>
      <c r="W11" s="89"/>
      <c r="X11" s="90"/>
      <c r="Y11" s="90"/>
      <c r="Z11" s="90"/>
      <c r="AA11" s="185"/>
    </row>
    <row r="12" spans="2:27" ht="15" customHeight="1">
      <c r="B12" s="63"/>
      <c r="C12" s="59" t="s">
        <v>19</v>
      </c>
      <c r="D12" s="59"/>
      <c r="E12" s="59"/>
      <c r="F12" s="60"/>
      <c r="G12" s="64" t="s">
        <v>171</v>
      </c>
      <c r="H12" s="151">
        <v>61119.471000000005</v>
      </c>
      <c r="I12" s="90">
        <v>64051.44877325377</v>
      </c>
      <c r="J12" s="90">
        <v>64948.060190992815</v>
      </c>
      <c r="K12" s="89">
        <v>68400.6654471523</v>
      </c>
      <c r="L12" s="90">
        <v>14643.8957534947</v>
      </c>
      <c r="M12" s="90">
        <v>15103.2137293275</v>
      </c>
      <c r="N12" s="90">
        <v>15414.148774956</v>
      </c>
      <c r="O12" s="89">
        <v>15958.2127422218</v>
      </c>
      <c r="P12" s="90">
        <v>16478.4897503268</v>
      </c>
      <c r="Q12" s="90">
        <v>16094.822581548</v>
      </c>
      <c r="R12" s="90">
        <v>15708.1767455186</v>
      </c>
      <c r="S12" s="89">
        <v>15769.959695860367</v>
      </c>
      <c r="T12" s="90">
        <v>15946.854384226404</v>
      </c>
      <c r="U12" s="90">
        <v>16130.674282138663</v>
      </c>
      <c r="V12" s="90">
        <v>16332.203719064817</v>
      </c>
      <c r="W12" s="89">
        <v>16538.327805562927</v>
      </c>
      <c r="X12" s="90">
        <v>16748.330764591647</v>
      </c>
      <c r="Y12" s="90">
        <v>16979.391806064606</v>
      </c>
      <c r="Z12" s="90">
        <v>17217.45218952689</v>
      </c>
      <c r="AA12" s="185">
        <v>17455.490686969166</v>
      </c>
    </row>
    <row r="13" spans="2:27" ht="15" customHeight="1">
      <c r="B13" s="63"/>
      <c r="C13" s="59"/>
      <c r="D13" s="75" t="s">
        <v>90</v>
      </c>
      <c r="E13" s="59"/>
      <c r="F13" s="60"/>
      <c r="G13" s="64" t="s">
        <v>171</v>
      </c>
      <c r="H13" s="151" t="s">
        <v>181</v>
      </c>
      <c r="I13" s="90" t="s">
        <v>181</v>
      </c>
      <c r="J13" s="90" t="s">
        <v>181</v>
      </c>
      <c r="K13" s="89" t="s">
        <v>181</v>
      </c>
      <c r="L13" s="90" t="s">
        <v>181</v>
      </c>
      <c r="M13" s="90" t="s">
        <v>181</v>
      </c>
      <c r="N13" s="90" t="s">
        <v>181</v>
      </c>
      <c r="O13" s="89" t="s">
        <v>181</v>
      </c>
      <c r="P13" s="90" t="s">
        <v>181</v>
      </c>
      <c r="Q13" s="90" t="s">
        <v>181</v>
      </c>
      <c r="R13" s="90" t="s">
        <v>181</v>
      </c>
      <c r="S13" s="89" t="s">
        <v>181</v>
      </c>
      <c r="T13" s="90" t="s">
        <v>181</v>
      </c>
      <c r="U13" s="90" t="s">
        <v>181</v>
      </c>
      <c r="V13" s="90" t="s">
        <v>181</v>
      </c>
      <c r="W13" s="89" t="s">
        <v>181</v>
      </c>
      <c r="X13" s="90" t="s">
        <v>181</v>
      </c>
      <c r="Y13" s="90" t="s">
        <v>181</v>
      </c>
      <c r="Z13" s="90" t="s">
        <v>181</v>
      </c>
      <c r="AA13" s="185" t="s">
        <v>181</v>
      </c>
    </row>
    <row r="14" spans="2:27" ht="15" customHeight="1">
      <c r="B14" s="63"/>
      <c r="C14" s="59"/>
      <c r="D14" s="75" t="s">
        <v>91</v>
      </c>
      <c r="E14" s="59"/>
      <c r="F14" s="60"/>
      <c r="G14" s="64" t="s">
        <v>171</v>
      </c>
      <c r="H14" s="151" t="s">
        <v>181</v>
      </c>
      <c r="I14" s="90" t="s">
        <v>181</v>
      </c>
      <c r="J14" s="90" t="s">
        <v>181</v>
      </c>
      <c r="K14" s="89" t="s">
        <v>181</v>
      </c>
      <c r="L14" s="90" t="s">
        <v>181</v>
      </c>
      <c r="M14" s="90" t="s">
        <v>181</v>
      </c>
      <c r="N14" s="90" t="s">
        <v>181</v>
      </c>
      <c r="O14" s="89" t="s">
        <v>181</v>
      </c>
      <c r="P14" s="90" t="s">
        <v>181</v>
      </c>
      <c r="Q14" s="90" t="s">
        <v>181</v>
      </c>
      <c r="R14" s="90" t="s">
        <v>181</v>
      </c>
      <c r="S14" s="89" t="s">
        <v>181</v>
      </c>
      <c r="T14" s="90" t="s">
        <v>181</v>
      </c>
      <c r="U14" s="90" t="s">
        <v>181</v>
      </c>
      <c r="V14" s="90" t="s">
        <v>181</v>
      </c>
      <c r="W14" s="89" t="s">
        <v>181</v>
      </c>
      <c r="X14" s="90" t="s">
        <v>181</v>
      </c>
      <c r="Y14" s="90" t="s">
        <v>181</v>
      </c>
      <c r="Z14" s="90" t="s">
        <v>181</v>
      </c>
      <c r="AA14" s="185" t="s">
        <v>181</v>
      </c>
    </row>
    <row r="15" spans="2:27" ht="3.75" customHeight="1">
      <c r="B15" s="63"/>
      <c r="C15" s="59"/>
      <c r="D15" s="59"/>
      <c r="E15" s="59"/>
      <c r="F15" s="60"/>
      <c r="G15" s="64"/>
      <c r="H15" s="151"/>
      <c r="I15" s="90"/>
      <c r="J15" s="90"/>
      <c r="K15" s="89"/>
      <c r="L15" s="90"/>
      <c r="M15" s="90"/>
      <c r="N15" s="90"/>
      <c r="O15" s="89"/>
      <c r="P15" s="90"/>
      <c r="Q15" s="90"/>
      <c r="R15" s="90"/>
      <c r="S15" s="89"/>
      <c r="T15" s="90"/>
      <c r="U15" s="90"/>
      <c r="V15" s="90"/>
      <c r="W15" s="89"/>
      <c r="X15" s="90"/>
      <c r="Y15" s="90"/>
      <c r="Z15" s="90"/>
      <c r="AA15" s="185"/>
    </row>
    <row r="16" spans="2:27" ht="15" customHeight="1">
      <c r="B16" s="63"/>
      <c r="C16" s="59" t="s">
        <v>20</v>
      </c>
      <c r="D16" s="59"/>
      <c r="E16" s="59"/>
      <c r="F16" s="60"/>
      <c r="G16" s="64" t="s">
        <v>171</v>
      </c>
      <c r="H16" s="151">
        <v>5106.358000000002</v>
      </c>
      <c r="I16" s="90">
        <v>5007.824993777689</v>
      </c>
      <c r="J16" s="90">
        <v>5087.056252553146</v>
      </c>
      <c r="K16" s="89">
        <v>5967.9959611423255</v>
      </c>
      <c r="L16" s="90">
        <v>1244.2126334548993</v>
      </c>
      <c r="M16" s="90">
        <v>1424.1447923386022</v>
      </c>
      <c r="N16" s="90">
        <v>1274.101427588499</v>
      </c>
      <c r="O16" s="89">
        <v>1163.8991466180014</v>
      </c>
      <c r="P16" s="90">
        <v>1325.9310681397983</v>
      </c>
      <c r="Q16" s="90">
        <v>1226.6612897363011</v>
      </c>
      <c r="R16" s="90">
        <v>1270.2022223933982</v>
      </c>
      <c r="S16" s="89">
        <v>1185.0304135081915</v>
      </c>
      <c r="T16" s="90">
        <v>1186.4429606078047</v>
      </c>
      <c r="U16" s="90">
        <v>1232.4704111586489</v>
      </c>
      <c r="V16" s="90">
        <v>1300.0771094812935</v>
      </c>
      <c r="W16" s="89">
        <v>1368.0657713053988</v>
      </c>
      <c r="X16" s="90">
        <v>1427.1118391282798</v>
      </c>
      <c r="Y16" s="90">
        <v>1471.090235001935</v>
      </c>
      <c r="Z16" s="90">
        <v>1513.3184292938204</v>
      </c>
      <c r="AA16" s="185">
        <v>1556.4754577182903</v>
      </c>
    </row>
    <row r="17" spans="2:27" ht="3.75" customHeight="1">
      <c r="B17" s="52"/>
      <c r="C17" s="59"/>
      <c r="D17" s="59"/>
      <c r="E17" s="59"/>
      <c r="F17" s="60"/>
      <c r="G17" s="64"/>
      <c r="H17" s="151"/>
      <c r="I17" s="90"/>
      <c r="J17" s="90"/>
      <c r="K17" s="89"/>
      <c r="L17" s="90"/>
      <c r="M17" s="90"/>
      <c r="N17" s="90"/>
      <c r="O17" s="89"/>
      <c r="P17" s="90"/>
      <c r="Q17" s="90"/>
      <c r="R17" s="90"/>
      <c r="S17" s="89"/>
      <c r="T17" s="90"/>
      <c r="U17" s="90"/>
      <c r="V17" s="90"/>
      <c r="W17" s="89"/>
      <c r="X17" s="90"/>
      <c r="Y17" s="90"/>
      <c r="Z17" s="90"/>
      <c r="AA17" s="185"/>
    </row>
    <row r="18" spans="2:27" ht="15" customHeight="1">
      <c r="B18" s="52" t="s">
        <v>95</v>
      </c>
      <c r="C18" s="53"/>
      <c r="D18" s="53"/>
      <c r="E18" s="53"/>
      <c r="F18" s="106"/>
      <c r="G18" s="64"/>
      <c r="H18" s="151"/>
      <c r="I18" s="90"/>
      <c r="J18" s="90"/>
      <c r="K18" s="89"/>
      <c r="L18" s="90"/>
      <c r="M18" s="90"/>
      <c r="N18" s="90"/>
      <c r="O18" s="89"/>
      <c r="P18" s="90"/>
      <c r="Q18" s="90"/>
      <c r="R18" s="90"/>
      <c r="S18" s="89"/>
      <c r="T18" s="90"/>
      <c r="U18" s="90"/>
      <c r="V18" s="90"/>
      <c r="W18" s="89"/>
      <c r="X18" s="90"/>
      <c r="Y18" s="90"/>
      <c r="Z18" s="90"/>
      <c r="AA18" s="185"/>
    </row>
    <row r="19" spans="2:27" ht="15" customHeight="1">
      <c r="B19" s="52"/>
      <c r="C19" s="105" t="s">
        <v>18</v>
      </c>
      <c r="D19" s="53"/>
      <c r="E19" s="53"/>
      <c r="F19" s="106"/>
      <c r="G19" s="64" t="s">
        <v>92</v>
      </c>
      <c r="H19" s="140">
        <v>69170.65490024444</v>
      </c>
      <c r="I19" s="91">
        <v>68641.6801234541</v>
      </c>
      <c r="J19" s="91">
        <v>68482.17156707415</v>
      </c>
      <c r="K19" s="92">
        <v>73762.29518118176</v>
      </c>
      <c r="L19" s="152"/>
      <c r="M19" s="136"/>
      <c r="N19" s="136"/>
      <c r="O19" s="153"/>
      <c r="P19" s="136"/>
      <c r="Q19" s="136"/>
      <c r="R19" s="136"/>
      <c r="S19" s="153"/>
      <c r="T19" s="152"/>
      <c r="U19" s="152"/>
      <c r="V19" s="152"/>
      <c r="W19" s="153"/>
      <c r="X19" s="152"/>
      <c r="Y19" s="152"/>
      <c r="Z19" s="152"/>
      <c r="AA19" s="154"/>
    </row>
    <row r="20" spans="2:27" ht="15" customHeight="1">
      <c r="B20" s="63"/>
      <c r="C20" s="59" t="s">
        <v>19</v>
      </c>
      <c r="D20" s="59"/>
      <c r="E20" s="59"/>
      <c r="F20" s="60"/>
      <c r="G20" s="64" t="s">
        <v>93</v>
      </c>
      <c r="H20" s="140">
        <v>65378.04274207835</v>
      </c>
      <c r="I20" s="91">
        <v>65120.78625698865</v>
      </c>
      <c r="J20" s="91">
        <v>63929.65787974667</v>
      </c>
      <c r="K20" s="92">
        <v>68970.14997255169</v>
      </c>
      <c r="L20" s="152"/>
      <c r="M20" s="136"/>
      <c r="N20" s="136"/>
      <c r="O20" s="153"/>
      <c r="P20" s="136"/>
      <c r="Q20" s="136"/>
      <c r="R20" s="136"/>
      <c r="S20" s="153"/>
      <c r="T20" s="152"/>
      <c r="U20" s="152"/>
      <c r="V20" s="152"/>
      <c r="W20" s="153"/>
      <c r="X20" s="152"/>
      <c r="Y20" s="152"/>
      <c r="Z20" s="152"/>
      <c r="AA20" s="154"/>
    </row>
    <row r="21" spans="2:27" ht="3.75" customHeight="1">
      <c r="B21" s="63"/>
      <c r="C21" s="59"/>
      <c r="D21" s="75"/>
      <c r="E21" s="59"/>
      <c r="F21" s="60"/>
      <c r="G21" s="64"/>
      <c r="H21" s="140"/>
      <c r="I21" s="91"/>
      <c r="J21" s="91"/>
      <c r="K21" s="92"/>
      <c r="L21" s="152"/>
      <c r="M21" s="152"/>
      <c r="N21" s="152"/>
      <c r="O21" s="153"/>
      <c r="P21" s="152"/>
      <c r="Q21" s="152"/>
      <c r="R21" s="152"/>
      <c r="S21" s="153"/>
      <c r="T21" s="152"/>
      <c r="U21" s="152"/>
      <c r="V21" s="152"/>
      <c r="W21" s="153"/>
      <c r="X21" s="152"/>
      <c r="Y21" s="152"/>
      <c r="Z21" s="152"/>
      <c r="AA21" s="154"/>
    </row>
    <row r="22" spans="2:27" ht="15" customHeight="1">
      <c r="B22" s="63"/>
      <c r="C22" s="105" t="s">
        <v>147</v>
      </c>
      <c r="D22" s="59"/>
      <c r="E22" s="59"/>
      <c r="F22" s="60"/>
      <c r="G22" s="64" t="s">
        <v>93</v>
      </c>
      <c r="H22" s="140">
        <v>3792.6121581660846</v>
      </c>
      <c r="I22" s="91">
        <v>3520.893866465456</v>
      </c>
      <c r="J22" s="91">
        <v>4552.513687327482</v>
      </c>
      <c r="K22" s="92">
        <v>4792.145208630071</v>
      </c>
      <c r="L22" s="152"/>
      <c r="M22" s="152"/>
      <c r="N22" s="152"/>
      <c r="O22" s="153"/>
      <c r="P22" s="152"/>
      <c r="Q22" s="152"/>
      <c r="R22" s="152"/>
      <c r="S22" s="153"/>
      <c r="T22" s="152"/>
      <c r="U22" s="152"/>
      <c r="V22" s="152"/>
      <c r="W22" s="153"/>
      <c r="X22" s="152"/>
      <c r="Y22" s="152"/>
      <c r="Z22" s="152"/>
      <c r="AA22" s="154"/>
    </row>
    <row r="23" spans="2:27" ht="15" customHeight="1">
      <c r="B23" s="52"/>
      <c r="C23" s="105" t="s">
        <v>147</v>
      </c>
      <c r="D23" s="59"/>
      <c r="E23" s="59"/>
      <c r="F23" s="60"/>
      <c r="G23" s="64" t="s">
        <v>38</v>
      </c>
      <c r="H23" s="99">
        <v>5.153484867758742</v>
      </c>
      <c r="I23" s="78">
        <v>4.689431459591705</v>
      </c>
      <c r="J23" s="78">
        <v>5.893042437281127</v>
      </c>
      <c r="K23" s="77">
        <v>5.890283628421753</v>
      </c>
      <c r="L23" s="152"/>
      <c r="M23" s="152"/>
      <c r="N23" s="152"/>
      <c r="O23" s="153"/>
      <c r="P23" s="152"/>
      <c r="Q23" s="152"/>
      <c r="R23" s="152"/>
      <c r="S23" s="153"/>
      <c r="T23" s="152"/>
      <c r="U23" s="152"/>
      <c r="V23" s="152"/>
      <c r="W23" s="153"/>
      <c r="X23" s="152"/>
      <c r="Y23" s="152"/>
      <c r="Z23" s="152"/>
      <c r="AA23" s="154"/>
    </row>
    <row r="24" spans="2:27" ht="15" customHeight="1">
      <c r="B24" s="63"/>
      <c r="C24" s="105" t="s">
        <v>27</v>
      </c>
      <c r="D24" s="59"/>
      <c r="E24" s="59"/>
      <c r="F24" s="60"/>
      <c r="G24" s="64" t="s">
        <v>93</v>
      </c>
      <c r="H24" s="140">
        <v>1118.7271581660752</v>
      </c>
      <c r="I24" s="91">
        <v>320.98810002323285</v>
      </c>
      <c r="J24" s="91">
        <v>1381.4112508959147</v>
      </c>
      <c r="K24" s="92">
        <v>1317.4742734770748</v>
      </c>
      <c r="L24" s="152"/>
      <c r="M24" s="152"/>
      <c r="N24" s="152"/>
      <c r="O24" s="153"/>
      <c r="P24" s="152"/>
      <c r="Q24" s="152"/>
      <c r="R24" s="152"/>
      <c r="S24" s="153"/>
      <c r="T24" s="152"/>
      <c r="U24" s="152"/>
      <c r="V24" s="152"/>
      <c r="W24" s="153"/>
      <c r="X24" s="152"/>
      <c r="Y24" s="152"/>
      <c r="Z24" s="152"/>
      <c r="AA24" s="154"/>
    </row>
    <row r="25" spans="2:27" ht="15" customHeight="1">
      <c r="B25" s="63"/>
      <c r="C25" s="105" t="s">
        <v>27</v>
      </c>
      <c r="D25" s="59"/>
      <c r="E25" s="59"/>
      <c r="F25" s="60"/>
      <c r="G25" s="64" t="s">
        <v>38</v>
      </c>
      <c r="H25" s="99">
        <v>1.520151083296489</v>
      </c>
      <c r="I25" s="78">
        <v>0.42751975818987253</v>
      </c>
      <c r="J25" s="78">
        <v>1.7881802634724564</v>
      </c>
      <c r="K25" s="77">
        <v>1.6193785467839128</v>
      </c>
      <c r="L25" s="152"/>
      <c r="M25" s="152"/>
      <c r="N25" s="152"/>
      <c r="O25" s="153"/>
      <c r="P25" s="152"/>
      <c r="Q25" s="152"/>
      <c r="R25" s="152"/>
      <c r="S25" s="153"/>
      <c r="T25" s="152"/>
      <c r="U25" s="152"/>
      <c r="V25" s="152"/>
      <c r="W25" s="153"/>
      <c r="X25" s="152"/>
      <c r="Y25" s="152"/>
      <c r="Z25" s="152"/>
      <c r="AA25" s="154"/>
    </row>
    <row r="26" spans="2:27" ht="15" customHeight="1" thickBot="1">
      <c r="B26" s="65"/>
      <c r="C26" s="141" t="s">
        <v>96</v>
      </c>
      <c r="D26" s="66"/>
      <c r="E26" s="66"/>
      <c r="F26" s="67"/>
      <c r="G26" s="68" t="s">
        <v>172</v>
      </c>
      <c r="H26" s="155">
        <v>73593.156</v>
      </c>
      <c r="I26" s="96">
        <v>75081.46556367433</v>
      </c>
      <c r="J26" s="96">
        <v>77252.34860904687</v>
      </c>
      <c r="K26" s="95">
        <v>81356.78196389473</v>
      </c>
      <c r="L26" s="156"/>
      <c r="M26" s="156"/>
      <c r="N26" s="156"/>
      <c r="O26" s="157"/>
      <c r="P26" s="156"/>
      <c r="Q26" s="156"/>
      <c r="R26" s="156"/>
      <c r="S26" s="157"/>
      <c r="T26" s="156"/>
      <c r="U26" s="156"/>
      <c r="V26" s="156"/>
      <c r="W26" s="157"/>
      <c r="X26" s="156"/>
      <c r="Y26" s="156"/>
      <c r="Z26" s="156"/>
      <c r="AA26" s="158"/>
    </row>
    <row r="27" ht="15.75" thickBot="1"/>
    <row r="28" spans="2:27" ht="18.75" customHeight="1">
      <c r="B28" s="228" t="str">
        <f>"Medium-Term  "&amp;Summary!$H$4&amp;" - trade balance and balance of payments [change over previous period]"</f>
        <v>Medium-Term  MTF-2014Q4 update - trade balance and balance of payments [change over previous period]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30"/>
    </row>
    <row r="29" spans="2:27" ht="18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</row>
    <row r="30" spans="2:27" ht="15">
      <c r="B30" s="223" t="s">
        <v>34</v>
      </c>
      <c r="C30" s="224"/>
      <c r="D30" s="224"/>
      <c r="E30" s="224"/>
      <c r="F30" s="225"/>
      <c r="G30" s="238" t="s">
        <v>12</v>
      </c>
      <c r="H30" s="42" t="s">
        <v>55</v>
      </c>
      <c r="I30" s="241">
        <v>2014</v>
      </c>
      <c r="J30" s="241">
        <v>2015</v>
      </c>
      <c r="K30" s="239">
        <v>2016</v>
      </c>
      <c r="L30" s="234">
        <v>2013</v>
      </c>
      <c r="M30" s="235"/>
      <c r="N30" s="235"/>
      <c r="O30" s="235"/>
      <c r="P30" s="234">
        <v>2014</v>
      </c>
      <c r="Q30" s="235"/>
      <c r="R30" s="235"/>
      <c r="S30" s="235"/>
      <c r="T30" s="234">
        <v>2015</v>
      </c>
      <c r="U30" s="235"/>
      <c r="V30" s="235"/>
      <c r="W30" s="236"/>
      <c r="X30" s="235">
        <v>2016</v>
      </c>
      <c r="Y30" s="235"/>
      <c r="Z30" s="235"/>
      <c r="AA30" s="237"/>
    </row>
    <row r="31" spans="2:27" ht="15">
      <c r="B31" s="216"/>
      <c r="C31" s="217"/>
      <c r="D31" s="217"/>
      <c r="E31" s="217"/>
      <c r="F31" s="218"/>
      <c r="G31" s="220"/>
      <c r="H31" s="45">
        <v>2013</v>
      </c>
      <c r="I31" s="222"/>
      <c r="J31" s="222"/>
      <c r="K31" s="240"/>
      <c r="L31" s="48" t="s">
        <v>0</v>
      </c>
      <c r="M31" s="48" t="s">
        <v>1</v>
      </c>
      <c r="N31" s="48" t="s">
        <v>2</v>
      </c>
      <c r="O31" s="49" t="s">
        <v>3</v>
      </c>
      <c r="P31" s="48" t="s">
        <v>0</v>
      </c>
      <c r="Q31" s="48" t="s">
        <v>1</v>
      </c>
      <c r="R31" s="48" t="s">
        <v>2</v>
      </c>
      <c r="S31" s="49" t="s">
        <v>3</v>
      </c>
      <c r="T31" s="48" t="s">
        <v>0</v>
      </c>
      <c r="U31" s="48" t="s">
        <v>1</v>
      </c>
      <c r="V31" s="48" t="s">
        <v>2</v>
      </c>
      <c r="W31" s="49" t="s">
        <v>3</v>
      </c>
      <c r="X31" s="48" t="s">
        <v>0</v>
      </c>
      <c r="Y31" s="48" t="s">
        <v>1</v>
      </c>
      <c r="Z31" s="48" t="s">
        <v>2</v>
      </c>
      <c r="AA31" s="51" t="s">
        <v>3</v>
      </c>
    </row>
    <row r="32" spans="2:27" ht="3.75" customHeight="1">
      <c r="B32" s="52"/>
      <c r="C32" s="53"/>
      <c r="D32" s="53"/>
      <c r="E32" s="53"/>
      <c r="F32" s="54"/>
      <c r="G32" s="41"/>
      <c r="H32" s="115"/>
      <c r="I32" s="101"/>
      <c r="J32" s="101"/>
      <c r="K32" s="103"/>
      <c r="L32" s="57"/>
      <c r="M32" s="57"/>
      <c r="N32" s="57"/>
      <c r="O32" s="56"/>
      <c r="P32" s="57"/>
      <c r="Q32" s="57"/>
      <c r="R32" s="57"/>
      <c r="S32" s="56"/>
      <c r="T32" s="57"/>
      <c r="U32" s="57"/>
      <c r="V32" s="57"/>
      <c r="W32" s="56"/>
      <c r="X32" s="57"/>
      <c r="Y32" s="57"/>
      <c r="Z32" s="57"/>
      <c r="AA32" s="74"/>
    </row>
    <row r="33" spans="2:27" ht="15">
      <c r="B33" s="52" t="s">
        <v>94</v>
      </c>
      <c r="C33" s="53"/>
      <c r="D33" s="53"/>
      <c r="E33" s="53"/>
      <c r="F33" s="106"/>
      <c r="G33" s="55"/>
      <c r="H33" s="115"/>
      <c r="I33" s="101"/>
      <c r="J33" s="101"/>
      <c r="K33" s="103"/>
      <c r="L33" s="57"/>
      <c r="M33" s="57"/>
      <c r="N33" s="57"/>
      <c r="O33" s="56"/>
      <c r="P33" s="57"/>
      <c r="Q33" s="57"/>
      <c r="R33" s="57"/>
      <c r="S33" s="56"/>
      <c r="T33" s="57"/>
      <c r="U33" s="57"/>
      <c r="V33" s="57"/>
      <c r="W33" s="56"/>
      <c r="X33" s="57"/>
      <c r="Y33" s="57"/>
      <c r="Z33" s="57"/>
      <c r="AA33" s="74"/>
    </row>
    <row r="34" spans="2:27" ht="15">
      <c r="B34" s="52"/>
      <c r="C34" s="105" t="s">
        <v>18</v>
      </c>
      <c r="D34" s="53"/>
      <c r="E34" s="53"/>
      <c r="F34" s="106"/>
      <c r="G34" s="64" t="s">
        <v>83</v>
      </c>
      <c r="H34" s="122">
        <v>5.184370686015541</v>
      </c>
      <c r="I34" s="123">
        <v>4.27845873704571</v>
      </c>
      <c r="J34" s="123">
        <v>1.4130508811987852</v>
      </c>
      <c r="K34" s="124">
        <v>6.1876743908062934</v>
      </c>
      <c r="L34" s="123">
        <v>-0.4635983156027663</v>
      </c>
      <c r="M34" s="123">
        <v>4.023450238050856</v>
      </c>
      <c r="N34" s="123">
        <v>0.9734869650675364</v>
      </c>
      <c r="O34" s="124">
        <v>2.5998033408508547</v>
      </c>
      <c r="P34" s="123">
        <v>3.984957778902995</v>
      </c>
      <c r="Q34" s="123">
        <v>-2.712455249773697</v>
      </c>
      <c r="R34" s="123">
        <v>-1.9808054894252223</v>
      </c>
      <c r="S34" s="124">
        <v>-0.1377567233458734</v>
      </c>
      <c r="T34" s="123">
        <v>1.051650483518273</v>
      </c>
      <c r="U34" s="123">
        <v>1.341524306950788</v>
      </c>
      <c r="V34" s="123">
        <v>1.5500425758283995</v>
      </c>
      <c r="W34" s="124">
        <v>1.5546074327402692</v>
      </c>
      <c r="X34" s="123">
        <v>1.5025305106616287</v>
      </c>
      <c r="Y34" s="123">
        <v>1.5132475359379782</v>
      </c>
      <c r="Z34" s="123">
        <v>1.5191395928318485</v>
      </c>
      <c r="AA34" s="126">
        <v>1.5012491028222712</v>
      </c>
    </row>
    <row r="35" spans="2:27" ht="15">
      <c r="B35" s="63"/>
      <c r="C35" s="59"/>
      <c r="D35" s="75" t="s">
        <v>88</v>
      </c>
      <c r="E35" s="59"/>
      <c r="F35" s="60"/>
      <c r="G35" s="64" t="s">
        <v>83</v>
      </c>
      <c r="H35" s="122" t="s">
        <v>181</v>
      </c>
      <c r="I35" s="123" t="s">
        <v>181</v>
      </c>
      <c r="J35" s="123" t="s">
        <v>181</v>
      </c>
      <c r="K35" s="124" t="s">
        <v>181</v>
      </c>
      <c r="L35" s="123" t="s">
        <v>181</v>
      </c>
      <c r="M35" s="123" t="s">
        <v>181</v>
      </c>
      <c r="N35" s="123" t="s">
        <v>181</v>
      </c>
      <c r="O35" s="124" t="s">
        <v>181</v>
      </c>
      <c r="P35" s="123" t="s">
        <v>181</v>
      </c>
      <c r="Q35" s="123" t="s">
        <v>181</v>
      </c>
      <c r="R35" s="123" t="s">
        <v>181</v>
      </c>
      <c r="S35" s="124" t="s">
        <v>181</v>
      </c>
      <c r="T35" s="123" t="s">
        <v>181</v>
      </c>
      <c r="U35" s="123" t="s">
        <v>181</v>
      </c>
      <c r="V35" s="123" t="s">
        <v>181</v>
      </c>
      <c r="W35" s="124" t="s">
        <v>181</v>
      </c>
      <c r="X35" s="123" t="s">
        <v>181</v>
      </c>
      <c r="Y35" s="123" t="s">
        <v>181</v>
      </c>
      <c r="Z35" s="123" t="s">
        <v>181</v>
      </c>
      <c r="AA35" s="126" t="s">
        <v>181</v>
      </c>
    </row>
    <row r="36" spans="2:27" ht="15" customHeight="1">
      <c r="B36" s="63"/>
      <c r="C36" s="59"/>
      <c r="D36" s="75" t="s">
        <v>89</v>
      </c>
      <c r="E36" s="59"/>
      <c r="F36" s="60"/>
      <c r="G36" s="64" t="s">
        <v>83</v>
      </c>
      <c r="H36" s="122" t="s">
        <v>181</v>
      </c>
      <c r="I36" s="123" t="s">
        <v>181</v>
      </c>
      <c r="J36" s="123" t="s">
        <v>181</v>
      </c>
      <c r="K36" s="124" t="s">
        <v>181</v>
      </c>
      <c r="L36" s="123" t="s">
        <v>181</v>
      </c>
      <c r="M36" s="123" t="s">
        <v>181</v>
      </c>
      <c r="N36" s="123" t="s">
        <v>181</v>
      </c>
      <c r="O36" s="124" t="s">
        <v>181</v>
      </c>
      <c r="P36" s="123" t="s">
        <v>181</v>
      </c>
      <c r="Q36" s="123" t="s">
        <v>181</v>
      </c>
      <c r="R36" s="123" t="s">
        <v>181</v>
      </c>
      <c r="S36" s="124" t="s">
        <v>181</v>
      </c>
      <c r="T36" s="123" t="s">
        <v>181</v>
      </c>
      <c r="U36" s="123" t="s">
        <v>181</v>
      </c>
      <c r="V36" s="123" t="s">
        <v>181</v>
      </c>
      <c r="W36" s="124" t="s">
        <v>181</v>
      </c>
      <c r="X36" s="123" t="s">
        <v>181</v>
      </c>
      <c r="Y36" s="123" t="s">
        <v>181</v>
      </c>
      <c r="Z36" s="123" t="s">
        <v>181</v>
      </c>
      <c r="AA36" s="126" t="s">
        <v>181</v>
      </c>
    </row>
    <row r="37" spans="2:27" ht="3.75" customHeight="1">
      <c r="B37" s="63"/>
      <c r="C37" s="59"/>
      <c r="D37" s="59"/>
      <c r="E37" s="59"/>
      <c r="F37" s="60"/>
      <c r="G37" s="64"/>
      <c r="H37" s="186"/>
      <c r="I37" s="70"/>
      <c r="J37" s="70"/>
      <c r="K37" s="64"/>
      <c r="L37" s="70"/>
      <c r="M37" s="70"/>
      <c r="N37" s="70"/>
      <c r="O37" s="64"/>
      <c r="P37" s="70"/>
      <c r="Q37" s="70"/>
      <c r="R37" s="70"/>
      <c r="S37" s="64"/>
      <c r="T37" s="70"/>
      <c r="U37" s="70"/>
      <c r="V37" s="70"/>
      <c r="W37" s="64"/>
      <c r="X37" s="70"/>
      <c r="Y37" s="70"/>
      <c r="Z37" s="70"/>
      <c r="AA37" s="187"/>
    </row>
    <row r="38" spans="2:27" ht="15" customHeight="1">
      <c r="B38" s="63"/>
      <c r="C38" s="59" t="s">
        <v>19</v>
      </c>
      <c r="D38" s="59"/>
      <c r="E38" s="59"/>
      <c r="F38" s="60"/>
      <c r="G38" s="64" t="s">
        <v>83</v>
      </c>
      <c r="H38" s="122">
        <v>3.765851890553293</v>
      </c>
      <c r="I38" s="123">
        <v>4.797125572722578</v>
      </c>
      <c r="J38" s="123">
        <v>1.3998300349350643</v>
      </c>
      <c r="K38" s="124">
        <v>5.3159482300262795</v>
      </c>
      <c r="L38" s="123">
        <v>-0.5456855483730578</v>
      </c>
      <c r="M38" s="123">
        <v>3.136583212313468</v>
      </c>
      <c r="N38" s="123">
        <v>2.0587343276797156</v>
      </c>
      <c r="O38" s="124">
        <v>3.5296400418151137</v>
      </c>
      <c r="P38" s="123">
        <v>3.2602460971613993</v>
      </c>
      <c r="Q38" s="123">
        <v>-2.328290848202215</v>
      </c>
      <c r="R38" s="123">
        <v>-2.402299460403327</v>
      </c>
      <c r="S38" s="124">
        <v>0.3933171324889315</v>
      </c>
      <c r="T38" s="123">
        <v>1.121719343470943</v>
      </c>
      <c r="U38" s="123">
        <v>1.152703181977273</v>
      </c>
      <c r="V38" s="123">
        <v>1.2493553177086056</v>
      </c>
      <c r="W38" s="124">
        <v>1.2620714879860202</v>
      </c>
      <c r="X38" s="123">
        <v>1.2697956014518184</v>
      </c>
      <c r="Y38" s="123">
        <v>1.3796063901571358</v>
      </c>
      <c r="Z38" s="123">
        <v>1.4020548331846356</v>
      </c>
      <c r="AA38" s="126">
        <v>1.382541939550535</v>
      </c>
    </row>
    <row r="39" spans="2:27" ht="15" customHeight="1">
      <c r="B39" s="63"/>
      <c r="C39" s="59"/>
      <c r="D39" s="75" t="s">
        <v>90</v>
      </c>
      <c r="E39" s="59"/>
      <c r="F39" s="60"/>
      <c r="G39" s="64" t="s">
        <v>83</v>
      </c>
      <c r="H39" s="122" t="s">
        <v>181</v>
      </c>
      <c r="I39" s="123" t="s">
        <v>181</v>
      </c>
      <c r="J39" s="123" t="s">
        <v>181</v>
      </c>
      <c r="K39" s="124" t="s">
        <v>181</v>
      </c>
      <c r="L39" s="123" t="s">
        <v>181</v>
      </c>
      <c r="M39" s="123" t="s">
        <v>181</v>
      </c>
      <c r="N39" s="123" t="s">
        <v>181</v>
      </c>
      <c r="O39" s="124" t="s">
        <v>181</v>
      </c>
      <c r="P39" s="123" t="s">
        <v>181</v>
      </c>
      <c r="Q39" s="123" t="s">
        <v>181</v>
      </c>
      <c r="R39" s="123" t="s">
        <v>181</v>
      </c>
      <c r="S39" s="124" t="s">
        <v>181</v>
      </c>
      <c r="T39" s="123" t="s">
        <v>181</v>
      </c>
      <c r="U39" s="123" t="s">
        <v>181</v>
      </c>
      <c r="V39" s="123" t="s">
        <v>181</v>
      </c>
      <c r="W39" s="124" t="s">
        <v>181</v>
      </c>
      <c r="X39" s="123" t="s">
        <v>181</v>
      </c>
      <c r="Y39" s="123" t="s">
        <v>181</v>
      </c>
      <c r="Z39" s="123" t="s">
        <v>181</v>
      </c>
      <c r="AA39" s="126" t="s">
        <v>181</v>
      </c>
    </row>
    <row r="40" spans="2:27" ht="15" customHeight="1">
      <c r="B40" s="63"/>
      <c r="C40" s="59"/>
      <c r="D40" s="75" t="s">
        <v>91</v>
      </c>
      <c r="E40" s="59"/>
      <c r="F40" s="60"/>
      <c r="G40" s="64" t="s">
        <v>83</v>
      </c>
      <c r="H40" s="122" t="s">
        <v>181</v>
      </c>
      <c r="I40" s="123" t="s">
        <v>181</v>
      </c>
      <c r="J40" s="123" t="s">
        <v>181</v>
      </c>
      <c r="K40" s="124" t="s">
        <v>181</v>
      </c>
      <c r="L40" s="123" t="s">
        <v>181</v>
      </c>
      <c r="M40" s="123" t="s">
        <v>181</v>
      </c>
      <c r="N40" s="123" t="s">
        <v>181</v>
      </c>
      <c r="O40" s="124" t="s">
        <v>181</v>
      </c>
      <c r="P40" s="123" t="s">
        <v>181</v>
      </c>
      <c r="Q40" s="123" t="s">
        <v>181</v>
      </c>
      <c r="R40" s="123" t="s">
        <v>181</v>
      </c>
      <c r="S40" s="124" t="s">
        <v>181</v>
      </c>
      <c r="T40" s="123" t="s">
        <v>181</v>
      </c>
      <c r="U40" s="123" t="s">
        <v>181</v>
      </c>
      <c r="V40" s="123" t="s">
        <v>181</v>
      </c>
      <c r="W40" s="124" t="s">
        <v>181</v>
      </c>
      <c r="X40" s="123" t="s">
        <v>181</v>
      </c>
      <c r="Y40" s="123" t="s">
        <v>181</v>
      </c>
      <c r="Z40" s="123" t="s">
        <v>181</v>
      </c>
      <c r="AA40" s="126" t="s">
        <v>181</v>
      </c>
    </row>
    <row r="41" spans="2:27" ht="3.75" customHeight="1">
      <c r="B41" s="52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59"/>
      <c r="U41" s="59"/>
      <c r="V41" s="59"/>
      <c r="W41" s="60"/>
      <c r="X41" s="59"/>
      <c r="Y41" s="59"/>
      <c r="Z41" s="59"/>
      <c r="AA41" s="62"/>
    </row>
    <row r="42" spans="2:27" ht="15" customHeight="1">
      <c r="B42" s="52" t="s">
        <v>95</v>
      </c>
      <c r="C42" s="53"/>
      <c r="D42" s="53"/>
      <c r="E42" s="53"/>
      <c r="F42" s="106"/>
      <c r="G42" s="64"/>
      <c r="H42" s="71"/>
      <c r="I42" s="59"/>
      <c r="J42" s="59"/>
      <c r="K42" s="60"/>
      <c r="L42" s="59"/>
      <c r="M42" s="59"/>
      <c r="N42" s="59"/>
      <c r="O42" s="60"/>
      <c r="P42" s="59"/>
      <c r="Q42" s="59"/>
      <c r="R42" s="59"/>
      <c r="S42" s="60"/>
      <c r="T42" s="59"/>
      <c r="U42" s="59"/>
      <c r="V42" s="59"/>
      <c r="W42" s="60"/>
      <c r="X42" s="59"/>
      <c r="Y42" s="59"/>
      <c r="Z42" s="59"/>
      <c r="AA42" s="62"/>
    </row>
    <row r="43" spans="2:27" ht="15" customHeight="1">
      <c r="B43" s="52"/>
      <c r="C43" s="105" t="s">
        <v>18</v>
      </c>
      <c r="D43" s="53"/>
      <c r="E43" s="53"/>
      <c r="F43" s="106"/>
      <c r="G43" s="64" t="s">
        <v>83</v>
      </c>
      <c r="H43" s="99">
        <v>4.474480950418425</v>
      </c>
      <c r="I43" s="78">
        <v>-0.7647387140590212</v>
      </c>
      <c r="J43" s="78">
        <v>-0.23237857245491655</v>
      </c>
      <c r="K43" s="77">
        <v>7.71021638666356</v>
      </c>
      <c r="L43" s="116"/>
      <c r="M43" s="116"/>
      <c r="N43" s="116"/>
      <c r="O43" s="117"/>
      <c r="P43" s="116"/>
      <c r="Q43" s="116"/>
      <c r="R43" s="116"/>
      <c r="S43" s="117"/>
      <c r="T43" s="116"/>
      <c r="U43" s="116"/>
      <c r="V43" s="116"/>
      <c r="W43" s="117"/>
      <c r="X43" s="116"/>
      <c r="Y43" s="116"/>
      <c r="Z43" s="116"/>
      <c r="AA43" s="119"/>
    </row>
    <row r="44" spans="2:27" ht="15" customHeight="1" thickBot="1">
      <c r="B44" s="65"/>
      <c r="C44" s="66" t="s">
        <v>19</v>
      </c>
      <c r="D44" s="66"/>
      <c r="E44" s="66"/>
      <c r="F44" s="67"/>
      <c r="G44" s="68" t="s">
        <v>83</v>
      </c>
      <c r="H44" s="100">
        <v>3.3138519982503567</v>
      </c>
      <c r="I44" s="85">
        <v>-0.3934906496124313</v>
      </c>
      <c r="J44" s="85">
        <v>-1.829106258854707</v>
      </c>
      <c r="K44" s="86">
        <v>7.884434642660398</v>
      </c>
      <c r="L44" s="142"/>
      <c r="M44" s="142"/>
      <c r="N44" s="142"/>
      <c r="O44" s="143"/>
      <c r="P44" s="142"/>
      <c r="Q44" s="142"/>
      <c r="R44" s="142"/>
      <c r="S44" s="143"/>
      <c r="T44" s="142"/>
      <c r="U44" s="142"/>
      <c r="V44" s="142"/>
      <c r="W44" s="143"/>
      <c r="X44" s="142"/>
      <c r="Y44" s="142"/>
      <c r="Z44" s="142"/>
      <c r="AA44" s="144"/>
    </row>
    <row r="45" ht="15">
      <c r="B45" s="47" t="s">
        <v>49</v>
      </c>
    </row>
  </sheetData>
  <sheetProtection/>
  <mergeCells count="20"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showGridLines="0" zoomScale="80" zoomScaleNormal="80" zoomScalePageLayoutView="0" workbookViewId="0" topLeftCell="A1">
      <selection activeCell="T36" sqref="T36"/>
    </sheetView>
  </sheetViews>
  <sheetFormatPr defaultColWidth="9.140625" defaultRowHeight="15"/>
  <cols>
    <col min="1" max="2" width="3.140625" style="47" customWidth="1"/>
    <col min="3" max="3" width="36.421875" style="47" customWidth="1"/>
    <col min="4" max="23" width="7.7109375" style="47" customWidth="1"/>
    <col min="24" max="16384" width="9.140625" style="47" customWidth="1"/>
  </cols>
  <sheetData>
    <row r="1" ht="22.5" customHeight="1" thickBot="1">
      <c r="B1" s="46" t="s">
        <v>98</v>
      </c>
    </row>
    <row r="2" spans="2:23" ht="15">
      <c r="B2" s="247" t="s">
        <v>101</v>
      </c>
      <c r="C2" s="248"/>
      <c r="D2" s="246">
        <v>2013</v>
      </c>
      <c r="E2" s="244"/>
      <c r="F2" s="244"/>
      <c r="G2" s="244"/>
      <c r="H2" s="245"/>
      <c r="I2" s="244">
        <v>2014</v>
      </c>
      <c r="J2" s="244"/>
      <c r="K2" s="244"/>
      <c r="L2" s="244"/>
      <c r="M2" s="245"/>
      <c r="N2" s="244">
        <v>2015</v>
      </c>
      <c r="O2" s="244"/>
      <c r="P2" s="244"/>
      <c r="Q2" s="244"/>
      <c r="R2" s="245"/>
      <c r="S2" s="244">
        <v>2016</v>
      </c>
      <c r="T2" s="244"/>
      <c r="U2" s="244"/>
      <c r="V2" s="244"/>
      <c r="W2" s="245"/>
    </row>
    <row r="3" spans="2:23" ht="81.75" customHeight="1" thickBot="1">
      <c r="B3" s="249"/>
      <c r="C3" s="250"/>
      <c r="D3" s="159" t="s">
        <v>5</v>
      </c>
      <c r="E3" s="160" t="s">
        <v>6</v>
      </c>
      <c r="F3" s="160" t="s">
        <v>99</v>
      </c>
      <c r="G3" s="161" t="s">
        <v>100</v>
      </c>
      <c r="H3" s="162" t="s">
        <v>7</v>
      </c>
      <c r="I3" s="159" t="s">
        <v>5</v>
      </c>
      <c r="J3" s="160" t="s">
        <v>6</v>
      </c>
      <c r="K3" s="160" t="s">
        <v>99</v>
      </c>
      <c r="L3" s="161" t="s">
        <v>100</v>
      </c>
      <c r="M3" s="162" t="s">
        <v>7</v>
      </c>
      <c r="N3" s="159" t="s">
        <v>5</v>
      </c>
      <c r="O3" s="160" t="s">
        <v>6</v>
      </c>
      <c r="P3" s="160" t="s">
        <v>99</v>
      </c>
      <c r="Q3" s="161" t="s">
        <v>100</v>
      </c>
      <c r="R3" s="162" t="s">
        <v>7</v>
      </c>
      <c r="S3" s="159" t="s">
        <v>5</v>
      </c>
      <c r="T3" s="160" t="s">
        <v>6</v>
      </c>
      <c r="U3" s="160" t="s">
        <v>99</v>
      </c>
      <c r="V3" s="161" t="s">
        <v>100</v>
      </c>
      <c r="W3" s="162" t="s">
        <v>7</v>
      </c>
    </row>
    <row r="4" spans="2:23" ht="15" customHeight="1">
      <c r="B4" s="63" t="s">
        <v>102</v>
      </c>
      <c r="C4" s="62"/>
      <c r="D4" s="163">
        <v>1.4246951223339437</v>
      </c>
      <c r="E4" s="120">
        <v>1.424695469281878</v>
      </c>
      <c r="F4" s="120">
        <v>1.4</v>
      </c>
      <c r="G4" s="121">
        <v>0.941</v>
      </c>
      <c r="H4" s="164">
        <v>1.4246951223338078</v>
      </c>
      <c r="I4" s="163">
        <v>2.3781880635284267</v>
      </c>
      <c r="J4" s="120">
        <v>2.417869798327743</v>
      </c>
      <c r="K4" s="120">
        <v>2.4</v>
      </c>
      <c r="L4" s="121">
        <v>2.351</v>
      </c>
      <c r="M4" s="164">
        <v>2.6408604811917424</v>
      </c>
      <c r="N4" s="163">
        <v>2.9193192315726435</v>
      </c>
      <c r="O4" s="120">
        <v>2.6000691656083763</v>
      </c>
      <c r="P4" s="120">
        <v>2.5</v>
      </c>
      <c r="Q4" s="121">
        <v>2.651</v>
      </c>
      <c r="R4" s="164">
        <v>2.834665897072819</v>
      </c>
      <c r="S4" s="163">
        <v>3.628014949160402</v>
      </c>
      <c r="T4" s="120">
        <v>3.547544532947522</v>
      </c>
      <c r="U4" s="120">
        <v>3.3</v>
      </c>
      <c r="V4" s="121">
        <v>2.9</v>
      </c>
      <c r="W4" s="164">
        <v>3.4409214147429035</v>
      </c>
    </row>
    <row r="5" spans="2:23" ht="15" customHeight="1">
      <c r="B5" s="63"/>
      <c r="C5" s="62" t="s">
        <v>103</v>
      </c>
      <c r="D5" s="163">
        <v>-0.7471570203474727</v>
      </c>
      <c r="E5" s="120">
        <v>-0.7793190100192415</v>
      </c>
      <c r="F5" s="120">
        <v>-0.7</v>
      </c>
      <c r="G5" s="121" t="s">
        <v>10</v>
      </c>
      <c r="H5" s="164">
        <v>-0.7471570203475109</v>
      </c>
      <c r="I5" s="163">
        <v>2.1154786597201536</v>
      </c>
      <c r="J5" s="120">
        <v>2.9117271820193302</v>
      </c>
      <c r="K5" s="120">
        <v>2.8</v>
      </c>
      <c r="L5" s="121" t="s">
        <v>10</v>
      </c>
      <c r="M5" s="164">
        <v>2.6529105203506376</v>
      </c>
      <c r="N5" s="163">
        <v>2.8074046716964176</v>
      </c>
      <c r="O5" s="120">
        <v>2.3887293347670147</v>
      </c>
      <c r="P5" s="120">
        <v>2.3</v>
      </c>
      <c r="Q5" s="121" t="s">
        <v>10</v>
      </c>
      <c r="R5" s="164">
        <v>2.4159658485386926</v>
      </c>
      <c r="S5" s="163">
        <v>2.672341814801797</v>
      </c>
      <c r="T5" s="120">
        <v>2.711402798345741</v>
      </c>
      <c r="U5" s="120">
        <v>3.1</v>
      </c>
      <c r="V5" s="121" t="s">
        <v>10</v>
      </c>
      <c r="W5" s="164">
        <v>2.455775976213559</v>
      </c>
    </row>
    <row r="6" spans="2:23" ht="15">
      <c r="B6" s="63"/>
      <c r="C6" s="62" t="s">
        <v>104</v>
      </c>
      <c r="D6" s="163">
        <v>2.4184027107328347</v>
      </c>
      <c r="E6" s="120">
        <v>2.4184013167602325</v>
      </c>
      <c r="F6" s="120">
        <v>2.4</v>
      </c>
      <c r="G6" s="121" t="s">
        <v>10</v>
      </c>
      <c r="H6" s="164">
        <v>2.418402710732903</v>
      </c>
      <c r="I6" s="163">
        <v>4.177495865600719</v>
      </c>
      <c r="J6" s="120">
        <v>2.0423142139077033</v>
      </c>
      <c r="K6" s="120">
        <v>4.2</v>
      </c>
      <c r="L6" s="121" t="s">
        <v>10</v>
      </c>
      <c r="M6" s="164">
        <v>2.6706447049114512</v>
      </c>
      <c r="N6" s="163">
        <v>2.234146618207461</v>
      </c>
      <c r="O6" s="120">
        <v>-3.8462206595765935</v>
      </c>
      <c r="P6" s="120">
        <v>1.2</v>
      </c>
      <c r="Q6" s="121" t="s">
        <v>10</v>
      </c>
      <c r="R6" s="164">
        <v>0.9081673793700951</v>
      </c>
      <c r="S6" s="163">
        <v>1.719359850327919</v>
      </c>
      <c r="T6" s="120">
        <v>-0.24469716071515712</v>
      </c>
      <c r="U6" s="120">
        <v>1.9</v>
      </c>
      <c r="V6" s="121" t="s">
        <v>10</v>
      </c>
      <c r="W6" s="164">
        <v>1.5158331730223518</v>
      </c>
    </row>
    <row r="7" spans="2:23" ht="15">
      <c r="B7" s="63"/>
      <c r="C7" s="62" t="s">
        <v>105</v>
      </c>
      <c r="D7" s="163">
        <v>-2.65231562206003</v>
      </c>
      <c r="E7" s="120">
        <v>-2.6523205096756874</v>
      </c>
      <c r="F7" s="120">
        <v>-2.7</v>
      </c>
      <c r="G7" s="121" t="s">
        <v>10</v>
      </c>
      <c r="H7" s="164">
        <v>-2.652315622060042</v>
      </c>
      <c r="I7" s="163">
        <v>4.193885928822112</v>
      </c>
      <c r="J7" s="120">
        <v>4.786120328708443</v>
      </c>
      <c r="K7" s="120">
        <v>4.1</v>
      </c>
      <c r="L7" s="121" t="s">
        <v>10</v>
      </c>
      <c r="M7" s="164">
        <v>3.8552382928870754</v>
      </c>
      <c r="N7" s="163">
        <v>4.180847366953387</v>
      </c>
      <c r="O7" s="120">
        <v>2.7251846642996735</v>
      </c>
      <c r="P7" s="120">
        <v>2.5</v>
      </c>
      <c r="Q7" s="121" t="s">
        <v>10</v>
      </c>
      <c r="R7" s="164">
        <v>3.5155396352901436</v>
      </c>
      <c r="S7" s="163">
        <v>3.3815530775410423</v>
      </c>
      <c r="T7" s="120">
        <v>1.3973964642841619</v>
      </c>
      <c r="U7" s="120">
        <v>4.3</v>
      </c>
      <c r="V7" s="121" t="s">
        <v>10</v>
      </c>
      <c r="W7" s="164">
        <v>3.9138514828737536</v>
      </c>
    </row>
    <row r="8" spans="2:23" ht="15">
      <c r="B8" s="63"/>
      <c r="C8" s="62" t="s">
        <v>106</v>
      </c>
      <c r="D8" s="163">
        <v>5.184370686015541</v>
      </c>
      <c r="E8" s="120">
        <v>5.184369261236332</v>
      </c>
      <c r="F8" s="120">
        <v>5.2</v>
      </c>
      <c r="G8" s="121">
        <v>4.459</v>
      </c>
      <c r="H8" s="164">
        <v>5.184370686015671</v>
      </c>
      <c r="I8" s="163">
        <v>4.27845873704571</v>
      </c>
      <c r="J8" s="120">
        <v>4.554014855642885</v>
      </c>
      <c r="K8" s="120">
        <v>4.6</v>
      </c>
      <c r="L8" s="121">
        <v>6.335</v>
      </c>
      <c r="M8" s="164">
        <v>5.265485487387611</v>
      </c>
      <c r="N8" s="163">
        <v>1.4130508811987852</v>
      </c>
      <c r="O8" s="120">
        <v>4.266977038499609</v>
      </c>
      <c r="P8" s="120">
        <v>4.4</v>
      </c>
      <c r="Q8" s="121">
        <v>6.429</v>
      </c>
      <c r="R8" s="164">
        <v>5.056671353358744</v>
      </c>
      <c r="S8" s="163">
        <v>6.1876743908062934</v>
      </c>
      <c r="T8" s="120">
        <v>5.965209304366126</v>
      </c>
      <c r="U8" s="120">
        <v>5.6</v>
      </c>
      <c r="V8" s="121">
        <v>6</v>
      </c>
      <c r="W8" s="164">
        <v>6.153348528770097</v>
      </c>
    </row>
    <row r="9" spans="2:23" ht="15">
      <c r="B9" s="63"/>
      <c r="C9" s="62" t="s">
        <v>107</v>
      </c>
      <c r="D9" s="163">
        <v>3.765851890553293</v>
      </c>
      <c r="E9" s="120">
        <v>3.7658512379524556</v>
      </c>
      <c r="F9" s="120">
        <v>3.8</v>
      </c>
      <c r="G9" s="121">
        <v>2.893</v>
      </c>
      <c r="H9" s="164">
        <v>3.7658518905530736</v>
      </c>
      <c r="I9" s="163">
        <v>4.797125572722578</v>
      </c>
      <c r="J9" s="120">
        <v>5.692641657543818</v>
      </c>
      <c r="K9" s="120">
        <v>5.7</v>
      </c>
      <c r="L9" s="121">
        <v>6.573</v>
      </c>
      <c r="M9" s="164">
        <v>5.4775635041233395</v>
      </c>
      <c r="N9" s="163">
        <v>1.3998300349350643</v>
      </c>
      <c r="O9" s="120">
        <v>3.3728554979812975</v>
      </c>
      <c r="P9" s="120">
        <v>4</v>
      </c>
      <c r="Q9" s="121">
        <v>6.11</v>
      </c>
      <c r="R9" s="164">
        <v>4.637553754656776</v>
      </c>
      <c r="S9" s="163">
        <v>5.3159482300262795</v>
      </c>
      <c r="T9" s="120">
        <v>4.713004185410785</v>
      </c>
      <c r="U9" s="120">
        <v>5.5</v>
      </c>
      <c r="V9" s="121">
        <v>5.84</v>
      </c>
      <c r="W9" s="164">
        <v>5.424972987434984</v>
      </c>
    </row>
    <row r="10" spans="2:23" ht="3.75" customHeight="1">
      <c r="B10" s="63"/>
      <c r="C10" s="62"/>
      <c r="D10" s="163"/>
      <c r="E10" s="120"/>
      <c r="F10" s="120"/>
      <c r="G10" s="121"/>
      <c r="H10" s="164"/>
      <c r="I10" s="163"/>
      <c r="J10" s="120"/>
      <c r="K10" s="120"/>
      <c r="L10" s="121"/>
      <c r="M10" s="164"/>
      <c r="N10" s="163"/>
      <c r="O10" s="120"/>
      <c r="P10" s="120"/>
      <c r="Q10" s="121"/>
      <c r="R10" s="164"/>
      <c r="S10" s="163"/>
      <c r="T10" s="120"/>
      <c r="U10" s="120"/>
      <c r="V10" s="121"/>
      <c r="W10" s="164"/>
    </row>
    <row r="11" spans="2:23" ht="15">
      <c r="B11" s="63" t="s">
        <v>31</v>
      </c>
      <c r="C11" s="62"/>
      <c r="D11" s="163">
        <v>1.4650251048903016</v>
      </c>
      <c r="E11" s="121">
        <v>1.460878177616376</v>
      </c>
      <c r="F11" s="121">
        <v>1.5</v>
      </c>
      <c r="G11" s="121" t="s">
        <v>10</v>
      </c>
      <c r="H11" s="164">
        <v>1.465</v>
      </c>
      <c r="I11" s="163">
        <v>-0.10168112798264417</v>
      </c>
      <c r="J11" s="120">
        <v>0.13069168950689639</v>
      </c>
      <c r="K11" s="120">
        <v>-0.1</v>
      </c>
      <c r="L11" s="121" t="s">
        <v>10</v>
      </c>
      <c r="M11" s="164">
        <v>-0.035</v>
      </c>
      <c r="N11" s="163">
        <v>-0.0461615336810155</v>
      </c>
      <c r="O11" s="120">
        <v>1.036614814626154</v>
      </c>
      <c r="P11" s="120">
        <v>0.7</v>
      </c>
      <c r="Q11" s="121" t="s">
        <v>10</v>
      </c>
      <c r="R11" s="164">
        <v>0.993</v>
      </c>
      <c r="S11" s="163">
        <v>1.4385037245227608</v>
      </c>
      <c r="T11" s="120">
        <v>1.9240697408834218</v>
      </c>
      <c r="U11" s="120">
        <v>1.4</v>
      </c>
      <c r="V11" s="121" t="s">
        <v>10</v>
      </c>
      <c r="W11" s="164">
        <v>1.16</v>
      </c>
    </row>
    <row r="12" spans="2:23" ht="3.75" customHeight="1">
      <c r="B12" s="63"/>
      <c r="C12" s="62"/>
      <c r="D12" s="60"/>
      <c r="E12" s="60"/>
      <c r="F12" s="60"/>
      <c r="G12" s="60"/>
      <c r="H12" s="164"/>
      <c r="I12" s="163"/>
      <c r="J12" s="120"/>
      <c r="K12" s="120"/>
      <c r="L12" s="121"/>
      <c r="M12" s="164"/>
      <c r="N12" s="163"/>
      <c r="O12" s="120"/>
      <c r="P12" s="120"/>
      <c r="Q12" s="121"/>
      <c r="R12" s="164"/>
      <c r="S12" s="163"/>
      <c r="T12" s="120"/>
      <c r="U12" s="120"/>
      <c r="V12" s="121"/>
      <c r="W12" s="164"/>
    </row>
    <row r="13" spans="2:23" ht="15">
      <c r="B13" s="63" t="s">
        <v>177</v>
      </c>
      <c r="C13" s="62"/>
      <c r="D13" s="163">
        <v>-0.777564273886739</v>
      </c>
      <c r="E13" s="121">
        <v>-0.6935310104357106</v>
      </c>
      <c r="F13" s="121">
        <v>-0.8</v>
      </c>
      <c r="G13" s="121">
        <v>-0.7695789950203675</v>
      </c>
      <c r="H13" s="121">
        <v>0.04</v>
      </c>
      <c r="I13" s="163">
        <v>1.1512592018685837</v>
      </c>
      <c r="J13" s="120">
        <v>1.0073222124644898</v>
      </c>
      <c r="K13" s="120">
        <v>0.8</v>
      </c>
      <c r="L13" s="121">
        <v>0.6843065693430361</v>
      </c>
      <c r="M13" s="121">
        <v>0.976</v>
      </c>
      <c r="N13" s="163">
        <v>0.8651012661037498</v>
      </c>
      <c r="O13" s="120">
        <v>0.4274063579373655</v>
      </c>
      <c r="P13" s="120">
        <v>0.7</v>
      </c>
      <c r="Q13" s="121">
        <v>0.5890348889896018</v>
      </c>
      <c r="R13" s="121">
        <v>0.609</v>
      </c>
      <c r="S13" s="163">
        <v>0.7432703691521567</v>
      </c>
      <c r="T13" s="120">
        <v>0.5112585156242355</v>
      </c>
      <c r="U13" s="120">
        <v>0.6</v>
      </c>
      <c r="V13" s="121" t="s">
        <v>10</v>
      </c>
      <c r="W13" s="164">
        <v>0.555</v>
      </c>
    </row>
    <row r="14" spans="2:23" ht="15">
      <c r="B14" s="63" t="s">
        <v>108</v>
      </c>
      <c r="C14" s="62"/>
      <c r="D14" s="163">
        <v>14.215905280600923</v>
      </c>
      <c r="E14" s="120">
        <v>14.216446900803078</v>
      </c>
      <c r="F14" s="120">
        <v>14.2</v>
      </c>
      <c r="G14" s="121">
        <v>14.218</v>
      </c>
      <c r="H14" s="164">
        <v>14.229</v>
      </c>
      <c r="I14" s="163">
        <v>13.336169859199298</v>
      </c>
      <c r="J14" s="120">
        <v>13.506137135060234</v>
      </c>
      <c r="K14" s="120">
        <v>13.4</v>
      </c>
      <c r="L14" s="121">
        <v>13.862</v>
      </c>
      <c r="M14" s="164">
        <v>13.375</v>
      </c>
      <c r="N14" s="163">
        <v>12.438066544755197</v>
      </c>
      <c r="O14" s="120">
        <v>13.03237451672615</v>
      </c>
      <c r="P14" s="120">
        <v>12.8</v>
      </c>
      <c r="Q14" s="121">
        <v>13.229</v>
      </c>
      <c r="R14" s="164">
        <v>12.811</v>
      </c>
      <c r="S14" s="163">
        <v>11.525543188925269</v>
      </c>
      <c r="T14" s="120">
        <v>12.23292822228534</v>
      </c>
      <c r="U14" s="120">
        <v>12.1</v>
      </c>
      <c r="V14" s="121">
        <v>12.757</v>
      </c>
      <c r="W14" s="164">
        <v>12.225</v>
      </c>
    </row>
    <row r="15" spans="2:23" ht="15">
      <c r="B15" s="63" t="s">
        <v>109</v>
      </c>
      <c r="C15" s="62"/>
      <c r="D15" s="163">
        <v>2.3602484472049667</v>
      </c>
      <c r="E15" s="120">
        <v>2.360248447204971</v>
      </c>
      <c r="F15" s="120" t="s">
        <v>10</v>
      </c>
      <c r="G15" s="121" t="s">
        <v>10</v>
      </c>
      <c r="H15" s="164" t="s">
        <v>10</v>
      </c>
      <c r="I15" s="163">
        <v>4.1742249947406265</v>
      </c>
      <c r="J15" s="120">
        <v>4.247572815533984</v>
      </c>
      <c r="K15" s="120" t="s">
        <v>10</v>
      </c>
      <c r="L15" s="121" t="s">
        <v>10</v>
      </c>
      <c r="M15" s="164" t="s">
        <v>10</v>
      </c>
      <c r="N15" s="163">
        <v>2.6687103255322455</v>
      </c>
      <c r="O15" s="120">
        <v>3.259604190919685</v>
      </c>
      <c r="P15" s="120" t="s">
        <v>10</v>
      </c>
      <c r="Q15" s="121" t="s">
        <v>10</v>
      </c>
      <c r="R15" s="164" t="s">
        <v>10</v>
      </c>
      <c r="S15" s="163">
        <v>3.671845786658068</v>
      </c>
      <c r="T15" s="120">
        <v>4.171364148816226</v>
      </c>
      <c r="U15" s="120" t="s">
        <v>10</v>
      </c>
      <c r="V15" s="121" t="s">
        <v>10</v>
      </c>
      <c r="W15" s="164" t="s">
        <v>10</v>
      </c>
    </row>
    <row r="16" spans="2:23" ht="15">
      <c r="B16" s="63" t="s">
        <v>75</v>
      </c>
      <c r="C16" s="62"/>
      <c r="D16" s="163">
        <v>2.56410765466606</v>
      </c>
      <c r="E16" s="120" t="s">
        <v>10</v>
      </c>
      <c r="F16" s="120">
        <v>2.6</v>
      </c>
      <c r="G16" s="121" t="s">
        <v>10</v>
      </c>
      <c r="H16" s="164">
        <v>0.797848133304683</v>
      </c>
      <c r="I16" s="163">
        <v>3.315409542088716</v>
      </c>
      <c r="J16" s="120" t="s">
        <v>10</v>
      </c>
      <c r="K16" s="120">
        <v>3.5</v>
      </c>
      <c r="L16" s="121" t="s">
        <v>10</v>
      </c>
      <c r="M16" s="164">
        <v>3.4106861546132876</v>
      </c>
      <c r="N16" s="163">
        <v>2.4600998439024266</v>
      </c>
      <c r="O16" s="120" t="s">
        <v>10</v>
      </c>
      <c r="P16" s="120">
        <v>2.2</v>
      </c>
      <c r="Q16" s="121" t="s">
        <v>10</v>
      </c>
      <c r="R16" s="164">
        <v>3.5813740743918316</v>
      </c>
      <c r="S16" s="163">
        <v>3.6410288919632876</v>
      </c>
      <c r="T16" s="120" t="s">
        <v>10</v>
      </c>
      <c r="U16" s="120">
        <v>3</v>
      </c>
      <c r="V16" s="121" t="s">
        <v>10</v>
      </c>
      <c r="W16" s="164">
        <v>3.933468433035287</v>
      </c>
    </row>
    <row r="17" spans="2:23" ht="3.75" customHeight="1">
      <c r="B17" s="63"/>
      <c r="C17" s="62"/>
      <c r="D17" s="163"/>
      <c r="E17" s="120"/>
      <c r="F17" s="120"/>
      <c r="G17" s="121"/>
      <c r="H17" s="164"/>
      <c r="I17" s="163"/>
      <c r="J17" s="120"/>
      <c r="K17" s="120"/>
      <c r="L17" s="121"/>
      <c r="M17" s="164"/>
      <c r="N17" s="163"/>
      <c r="O17" s="120"/>
      <c r="P17" s="120"/>
      <c r="Q17" s="121"/>
      <c r="R17" s="164"/>
      <c r="S17" s="163"/>
      <c r="T17" s="120"/>
      <c r="U17" s="120"/>
      <c r="V17" s="121"/>
      <c r="W17" s="164"/>
    </row>
    <row r="18" spans="2:23" ht="15">
      <c r="B18" s="63" t="s">
        <v>110</v>
      </c>
      <c r="C18" s="62"/>
      <c r="D18" s="163" t="s">
        <v>10</v>
      </c>
      <c r="E18" s="188">
        <v>-2.6</v>
      </c>
      <c r="F18" s="188">
        <v>-2.6</v>
      </c>
      <c r="G18" s="189">
        <v>-2.762</v>
      </c>
      <c r="H18" s="190">
        <v>-2.6271057053185762</v>
      </c>
      <c r="I18" s="191" t="s">
        <v>10</v>
      </c>
      <c r="J18" s="188">
        <v>-2.9</v>
      </c>
      <c r="K18" s="188">
        <v>-3</v>
      </c>
      <c r="L18" s="189">
        <v>-2.892</v>
      </c>
      <c r="M18" s="190">
        <v>-2.8617156513897215</v>
      </c>
      <c r="N18" s="191" t="s">
        <v>10</v>
      </c>
      <c r="O18" s="188">
        <v>-2.5</v>
      </c>
      <c r="P18" s="188">
        <v>-2.6</v>
      </c>
      <c r="Q18" s="189">
        <v>-2.342</v>
      </c>
      <c r="R18" s="190">
        <v>-2.6444331169755886</v>
      </c>
      <c r="S18" s="191" t="s">
        <v>10</v>
      </c>
      <c r="T18" s="188">
        <v>-1.43</v>
      </c>
      <c r="U18" s="188">
        <v>-2.3</v>
      </c>
      <c r="V18" s="189">
        <v>-1.345</v>
      </c>
      <c r="W18" s="190">
        <v>-2.1604457326986988</v>
      </c>
    </row>
    <row r="19" spans="2:23" ht="15">
      <c r="B19" s="63" t="s">
        <v>111</v>
      </c>
      <c r="C19" s="62"/>
      <c r="D19" s="163" t="s">
        <v>10</v>
      </c>
      <c r="E19" s="188">
        <v>54.6</v>
      </c>
      <c r="F19" s="188">
        <v>54.6</v>
      </c>
      <c r="G19" s="189">
        <v>55.418</v>
      </c>
      <c r="H19" s="190">
        <v>54.595</v>
      </c>
      <c r="I19" s="191" t="s">
        <v>10</v>
      </c>
      <c r="J19" s="188">
        <v>54.1</v>
      </c>
      <c r="K19" s="188">
        <v>54.1</v>
      </c>
      <c r="L19" s="189">
        <v>55.653</v>
      </c>
      <c r="M19" s="190">
        <v>54.449</v>
      </c>
      <c r="N19" s="191" t="s">
        <v>10</v>
      </c>
      <c r="O19" s="188">
        <v>54.4</v>
      </c>
      <c r="P19" s="188">
        <v>54.9</v>
      </c>
      <c r="Q19" s="189">
        <v>55.74</v>
      </c>
      <c r="R19" s="190">
        <v>54.623</v>
      </c>
      <c r="S19" s="191" t="s">
        <v>10</v>
      </c>
      <c r="T19" s="188">
        <v>52.3</v>
      </c>
      <c r="U19" s="188">
        <v>54.7</v>
      </c>
      <c r="V19" s="189">
        <v>54.54</v>
      </c>
      <c r="W19" s="190">
        <v>54.833</v>
      </c>
    </row>
    <row r="20" spans="2:23" ht="3.75" customHeight="1">
      <c r="B20" s="63"/>
      <c r="C20" s="62"/>
      <c r="D20" s="163"/>
      <c r="E20" s="120"/>
      <c r="F20" s="121"/>
      <c r="G20" s="121"/>
      <c r="H20" s="164"/>
      <c r="I20" s="163"/>
      <c r="J20" s="120"/>
      <c r="K20" s="121"/>
      <c r="L20" s="121"/>
      <c r="M20" s="164"/>
      <c r="N20" s="163"/>
      <c r="O20" s="120"/>
      <c r="P20" s="121"/>
      <c r="Q20" s="121"/>
      <c r="R20" s="164"/>
      <c r="S20" s="163"/>
      <c r="T20" s="120"/>
      <c r="U20" s="121"/>
      <c r="V20" s="121"/>
      <c r="W20" s="164"/>
    </row>
    <row r="21" spans="2:23" ht="15.75" thickBot="1">
      <c r="B21" s="65" t="s">
        <v>112</v>
      </c>
      <c r="C21" s="69"/>
      <c r="D21" s="192">
        <v>1.5201510832964895</v>
      </c>
      <c r="E21" s="165">
        <v>2.103261416995567</v>
      </c>
      <c r="F21" s="168">
        <v>0.8</v>
      </c>
      <c r="G21" s="168">
        <v>2.149</v>
      </c>
      <c r="H21" s="166">
        <v>2.1044048353669993</v>
      </c>
      <c r="I21" s="192">
        <v>0.42751975818987215</v>
      </c>
      <c r="J21" s="165">
        <v>0.739339853833003</v>
      </c>
      <c r="K21" s="168">
        <v>0.5</v>
      </c>
      <c r="L21" s="168">
        <v>1.902</v>
      </c>
      <c r="M21" s="166">
        <v>0.9444659226132448</v>
      </c>
      <c r="N21" s="192">
        <v>1.7881802634724564</v>
      </c>
      <c r="O21" s="165">
        <v>1.2203877586726914</v>
      </c>
      <c r="P21" s="168">
        <v>0.2</v>
      </c>
      <c r="Q21" s="168">
        <v>2.235</v>
      </c>
      <c r="R21" s="166">
        <v>1.0591097658117443</v>
      </c>
      <c r="S21" s="192">
        <v>1.6193785467839128</v>
      </c>
      <c r="T21" s="165">
        <v>2.1861131125702413</v>
      </c>
      <c r="U21" s="168">
        <v>0.3</v>
      </c>
      <c r="V21" s="168">
        <v>2.401</v>
      </c>
      <c r="W21" s="166">
        <v>1.49572250426557</v>
      </c>
    </row>
    <row r="22" ht="15">
      <c r="B22" s="47" t="s">
        <v>164</v>
      </c>
    </row>
    <row r="23" ht="15">
      <c r="B23" s="47" t="str">
        <f>"National Bank of Slovakia - Medium-term Forecast "&amp;Summary!H4&amp;""</f>
        <v>National Bank of Slovakia - Medium-term Forecast MTF-2014Q4 update</v>
      </c>
    </row>
    <row r="24" ht="15">
      <c r="B24" s="47" t="s">
        <v>173</v>
      </c>
    </row>
    <row r="25" ht="15">
      <c r="B25" s="47" t="s">
        <v>174</v>
      </c>
    </row>
    <row r="26" ht="15">
      <c r="B26" s="47" t="s">
        <v>175</v>
      </c>
    </row>
    <row r="27" ht="15">
      <c r="B27" s="47" t="s">
        <v>176</v>
      </c>
    </row>
    <row r="31" spans="4:7" ht="15">
      <c r="D31" s="173"/>
      <c r="E31" s="167"/>
      <c r="F31" s="167"/>
      <c r="G31" s="170"/>
    </row>
    <row r="32" spans="4:7" ht="15">
      <c r="D32" s="173"/>
      <c r="E32" s="170"/>
      <c r="F32" s="170"/>
      <c r="G32" s="170"/>
    </row>
    <row r="33" spans="4:7" ht="15">
      <c r="D33" s="173"/>
      <c r="E33" s="170"/>
      <c r="F33" s="170"/>
      <c r="G33" s="170"/>
    </row>
    <row r="34" spans="4:7" ht="15">
      <c r="D34" s="173"/>
      <c r="E34" s="170"/>
      <c r="F34" s="170"/>
      <c r="G34" s="170"/>
    </row>
    <row r="35" spans="4:7" ht="15">
      <c r="D35" s="173"/>
      <c r="E35" s="167"/>
      <c r="F35" s="167"/>
      <c r="G35" s="170"/>
    </row>
    <row r="36" spans="4:7" ht="15">
      <c r="D36" s="173"/>
      <c r="E36" s="167"/>
      <c r="F36" s="167"/>
      <c r="G36" s="170"/>
    </row>
    <row r="38" spans="4:7" ht="15">
      <c r="D38" s="170"/>
      <c r="E38" s="170"/>
      <c r="F38" s="170"/>
      <c r="G38" s="170"/>
    </row>
    <row r="40" spans="4:7" ht="15">
      <c r="D40" s="167"/>
      <c r="E40" s="167"/>
      <c r="F40" s="170"/>
      <c r="G40" s="170"/>
    </row>
    <row r="41" spans="4:7" ht="15">
      <c r="D41" s="167"/>
      <c r="E41" s="167"/>
      <c r="F41" s="167"/>
      <c r="G41" s="170"/>
    </row>
    <row r="42" spans="4:7" ht="15">
      <c r="D42" s="170"/>
      <c r="E42" s="170"/>
      <c r="F42" s="170"/>
      <c r="G42" s="170"/>
    </row>
    <row r="43" spans="4:7" ht="15">
      <c r="D43" s="170"/>
      <c r="E43" s="170"/>
      <c r="F43" s="170"/>
      <c r="G43" s="170"/>
    </row>
    <row r="45" spans="4:7" ht="15">
      <c r="D45" s="170"/>
      <c r="E45" s="170"/>
      <c r="F45" s="170"/>
      <c r="G45" s="170"/>
    </row>
    <row r="46" spans="4:7" ht="15">
      <c r="D46" s="167"/>
      <c r="E46" s="167"/>
      <c r="F46" s="167"/>
      <c r="G46" s="170"/>
    </row>
    <row r="48" spans="4:7" ht="15">
      <c r="D48" s="170"/>
      <c r="E48" s="170"/>
      <c r="F48" s="170"/>
      <c r="G48" s="170"/>
    </row>
    <row r="69" spans="4:7" ht="15">
      <c r="D69" s="167"/>
      <c r="E69" s="167"/>
      <c r="F69" s="167"/>
      <c r="G69" s="170"/>
    </row>
    <row r="70" spans="4:7" ht="15">
      <c r="D70" s="170"/>
      <c r="E70" s="170"/>
      <c r="F70" s="170"/>
      <c r="G70" s="170"/>
    </row>
    <row r="71" spans="4:7" ht="15">
      <c r="D71" s="170"/>
      <c r="E71" s="170"/>
      <c r="F71" s="170"/>
      <c r="G71" s="170"/>
    </row>
    <row r="72" spans="4:7" ht="15">
      <c r="D72" s="170"/>
      <c r="E72" s="170"/>
      <c r="F72" s="170"/>
      <c r="G72" s="170"/>
    </row>
    <row r="73" spans="4:7" ht="15">
      <c r="D73" s="167"/>
      <c r="E73" s="167"/>
      <c r="F73" s="167"/>
      <c r="G73" s="170"/>
    </row>
    <row r="74" spans="4:7" ht="15">
      <c r="D74" s="167"/>
      <c r="E74" s="167"/>
      <c r="F74" s="167"/>
      <c r="G74" s="170"/>
    </row>
    <row r="76" spans="4:7" ht="15">
      <c r="D76" s="170"/>
      <c r="E76" s="170"/>
      <c r="F76" s="170"/>
      <c r="G76" s="170"/>
    </row>
    <row r="78" spans="4:7" ht="15">
      <c r="D78" s="167"/>
      <c r="E78" s="167"/>
      <c r="F78" s="170"/>
      <c r="G78" s="170"/>
    </row>
    <row r="79" spans="4:7" ht="15">
      <c r="D79" s="167"/>
      <c r="E79" s="167"/>
      <c r="F79" s="167"/>
      <c r="G79" s="170"/>
    </row>
    <row r="80" spans="4:7" ht="15">
      <c r="D80" s="170"/>
      <c r="E80" s="170"/>
      <c r="F80" s="170"/>
      <c r="G80" s="170"/>
    </row>
    <row r="81" spans="4:7" ht="15">
      <c r="D81" s="169"/>
      <c r="E81" s="169"/>
      <c r="F81" s="170"/>
      <c r="G81" s="169"/>
    </row>
    <row r="83" spans="4:7" ht="15">
      <c r="D83" s="169"/>
      <c r="E83" s="169"/>
      <c r="F83" s="169"/>
      <c r="G83" s="169"/>
    </row>
    <row r="84" spans="4:7" ht="15">
      <c r="D84" s="167"/>
      <c r="E84" s="167"/>
      <c r="F84" s="167"/>
      <c r="G84" s="170"/>
    </row>
    <row r="86" spans="4:7" ht="15">
      <c r="D86" s="170"/>
      <c r="E86" s="170"/>
      <c r="F86" s="170"/>
      <c r="G86" s="170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2014-09-23T09:50:11Z</cp:lastPrinted>
  <dcterms:created xsi:type="dcterms:W3CDTF">2013-10-16T07:18:04Z</dcterms:created>
  <dcterms:modified xsi:type="dcterms:W3CDTF">2015-01-27T07:47:18Z</dcterms:modified>
  <cp:category/>
  <cp:version/>
  <cp:contentType/>
  <cp:contentStatus/>
</cp:coreProperties>
</file>