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720" windowWidth="20445" windowHeight="10200" tabRatio="817"/>
  </bookViews>
  <sheets>
    <sheet name="úraz a choroba" sheetId="1" r:id="rId1"/>
    <sheet name="PZP" sheetId="10" r:id="rId2"/>
    <sheet name="PZP - majetok" sheetId="20" r:id="rId3"/>
    <sheet name="PZP - skody na zdravi" sheetId="19" r:id="rId4"/>
    <sheet name="Kasko" sheetId="11" r:id="rId5"/>
    <sheet name="Motorové vozidlá iné" sheetId="12" r:id="rId6"/>
    <sheet name="Zodpovednosť dopravcu" sheetId="13" r:id="rId7"/>
    <sheet name="Majetok" sheetId="14" r:id="rId8"/>
    <sheet name="Zodpovednosť" sheetId="15" r:id="rId9"/>
    <sheet name="Uver" sheetId="16" r:id="rId10"/>
    <sheet name="Pravna" sheetId="17" r:id="rId11"/>
    <sheet name="Asistencia" sheetId="18" r:id="rId12"/>
  </sheets>
  <calcPr calcId="145621"/>
</workbook>
</file>

<file path=xl/calcChain.xml><?xml version="1.0" encoding="utf-8"?>
<calcChain xmlns="http://schemas.openxmlformats.org/spreadsheetml/2006/main">
  <c r="C39" i="1" l="1"/>
  <c r="C91" i="1" s="1"/>
  <c r="C39" i="10"/>
  <c r="C91" i="10" s="1"/>
  <c r="C39" i="11"/>
  <c r="C91" i="11" s="1"/>
  <c r="C39" i="13"/>
  <c r="C91" i="13" s="1"/>
  <c r="C39" i="15"/>
  <c r="C91" i="15" s="1"/>
  <c r="C39" i="17"/>
  <c r="C91" i="17" s="1"/>
  <c r="D39" i="1" l="1"/>
  <c r="D39" i="10"/>
  <c r="D39" i="11"/>
  <c r="D39" i="13"/>
  <c r="D39" i="15"/>
  <c r="D39" i="17"/>
  <c r="C40" i="1"/>
  <c r="C92" i="1" s="1"/>
  <c r="C40" i="10"/>
  <c r="C40" i="11"/>
  <c r="C40" i="12"/>
  <c r="C40" i="13"/>
  <c r="C92" i="13" s="1"/>
  <c r="C40" i="14"/>
  <c r="C40" i="15"/>
  <c r="C40" i="16"/>
  <c r="C40" i="17"/>
  <c r="C92" i="17" s="1"/>
  <c r="C40" i="18"/>
  <c r="H14" i="14"/>
  <c r="C92" i="18" l="1"/>
  <c r="H14" i="1"/>
  <c r="C92" i="14"/>
  <c r="H14" i="10"/>
  <c r="H14" i="12"/>
  <c r="H14" i="16"/>
  <c r="H14" i="17"/>
  <c r="H14" i="18"/>
  <c r="H14" i="15"/>
  <c r="H14" i="11"/>
  <c r="H14" i="13"/>
  <c r="D91" i="1"/>
  <c r="C92" i="16"/>
  <c r="C92" i="12"/>
  <c r="C92" i="15"/>
  <c r="C92" i="11"/>
  <c r="C92" i="10"/>
  <c r="D91" i="10"/>
  <c r="D91" i="11"/>
  <c r="D91" i="13"/>
  <c r="D91" i="15"/>
  <c r="D91" i="17"/>
  <c r="C39" i="16"/>
  <c r="C39" i="18"/>
  <c r="D39" i="16" l="1"/>
  <c r="C91" i="16"/>
  <c r="D39" i="18"/>
  <c r="C91" i="18"/>
  <c r="D91" i="16" l="1"/>
  <c r="D91" i="18"/>
  <c r="C39" i="14"/>
  <c r="D39" i="14" l="1"/>
  <c r="C91" i="14"/>
  <c r="D91" i="14" l="1"/>
  <c r="H8" i="15" l="1"/>
  <c r="H11" i="15"/>
  <c r="H9" i="12"/>
  <c r="H9" i="17"/>
  <c r="H11" i="11"/>
  <c r="H13" i="12"/>
  <c r="C35" i="17"/>
  <c r="C36" i="14"/>
  <c r="C34" i="13"/>
  <c r="C35" i="12"/>
  <c r="C34" i="10"/>
  <c r="C35" i="18"/>
  <c r="C39" i="12"/>
  <c r="H12" i="14"/>
  <c r="H12" i="12"/>
  <c r="H13" i="14"/>
  <c r="H13" i="10"/>
  <c r="H13" i="15"/>
  <c r="H12" i="15"/>
  <c r="H13" i="17"/>
  <c r="H13" i="16"/>
  <c r="H13" i="1"/>
  <c r="H12" i="13"/>
  <c r="H8" i="1"/>
  <c r="H9" i="1"/>
  <c r="C33" i="10"/>
  <c r="C33" i="13"/>
  <c r="H9" i="11"/>
  <c r="H9" i="13"/>
  <c r="H9" i="14"/>
  <c r="H8" i="16"/>
  <c r="H8" i="18"/>
  <c r="H9" i="10"/>
  <c r="C33" i="16"/>
  <c r="C33" i="12"/>
  <c r="C33" i="11"/>
  <c r="H10" i="15"/>
  <c r="C33" i="17"/>
  <c r="C33" i="14"/>
  <c r="C33" i="18"/>
  <c r="C33" i="15"/>
  <c r="H9" i="15"/>
  <c r="C33" i="1"/>
  <c r="H8" i="12"/>
  <c r="H10" i="12"/>
  <c r="H8" i="13"/>
  <c r="H11" i="1"/>
  <c r="H10" i="13"/>
  <c r="H11" i="18"/>
  <c r="H11" i="13"/>
  <c r="H11" i="14"/>
  <c r="H11" i="10"/>
  <c r="H10" i="16" l="1"/>
  <c r="H10" i="17"/>
  <c r="H10" i="1"/>
  <c r="H10" i="10"/>
  <c r="H11" i="12"/>
  <c r="H10" i="18"/>
  <c r="H11" i="16"/>
  <c r="H8" i="10"/>
  <c r="H13" i="18"/>
  <c r="H13" i="11"/>
  <c r="H12" i="10"/>
  <c r="H11" i="17"/>
  <c r="H12" i="18"/>
  <c r="H9" i="16"/>
  <c r="H8" i="17"/>
  <c r="H12" i="16"/>
  <c r="H13" i="13"/>
  <c r="H12" i="17"/>
  <c r="C86" i="13"/>
  <c r="C86" i="10"/>
  <c r="C87" i="12"/>
  <c r="C88" i="14"/>
  <c r="H10" i="14"/>
  <c r="H9" i="18"/>
  <c r="H8" i="11"/>
  <c r="H10" i="11"/>
  <c r="H8" i="14"/>
  <c r="H12" i="1"/>
  <c r="H12" i="11"/>
  <c r="C87" i="18"/>
  <c r="C87" i="17"/>
  <c r="D39" i="12"/>
  <c r="C91" i="12"/>
  <c r="D35" i="12"/>
  <c r="E35" i="12" s="1"/>
  <c r="F35" i="12" s="1"/>
  <c r="G35" i="12" s="1"/>
  <c r="H35" i="12" s="1"/>
  <c r="D34" i="13"/>
  <c r="E34" i="13" s="1"/>
  <c r="F34" i="13" s="1"/>
  <c r="G34" i="13" s="1"/>
  <c r="H34" i="13" s="1"/>
  <c r="D34" i="10"/>
  <c r="E34" i="10" s="1"/>
  <c r="F34" i="10" s="1"/>
  <c r="G34" i="10" s="1"/>
  <c r="H34" i="10" s="1"/>
  <c r="D35" i="18"/>
  <c r="E35" i="18" s="1"/>
  <c r="F35" i="18" s="1"/>
  <c r="G35" i="18" s="1"/>
  <c r="H35" i="18" s="1"/>
  <c r="D36" i="14"/>
  <c r="E36" i="14" s="1"/>
  <c r="F36" i="14" s="1"/>
  <c r="G36" i="14" s="1"/>
  <c r="D35" i="17"/>
  <c r="E35" i="17" s="1"/>
  <c r="F35" i="17" s="1"/>
  <c r="G35" i="17" s="1"/>
  <c r="H35" i="17" s="1"/>
  <c r="C37" i="14"/>
  <c r="C37" i="12"/>
  <c r="C89" i="12" s="1"/>
  <c r="C37" i="11"/>
  <c r="C37" i="16"/>
  <c r="C89" i="16" s="1"/>
  <c r="C36" i="1"/>
  <c r="C34" i="14"/>
  <c r="C86" i="14" s="1"/>
  <c r="C38" i="15"/>
  <c r="C36" i="12"/>
  <c r="C88" i="12" s="1"/>
  <c r="C38" i="14"/>
  <c r="C36" i="13"/>
  <c r="C88" i="13" s="1"/>
  <c r="C37" i="18"/>
  <c r="C38" i="17"/>
  <c r="C37" i="15"/>
  <c r="C36" i="10"/>
  <c r="C88" i="10" s="1"/>
  <c r="C36" i="16"/>
  <c r="C38" i="11"/>
  <c r="C38" i="12"/>
  <c r="C35" i="16"/>
  <c r="C87" i="16" s="1"/>
  <c r="C34" i="11"/>
  <c r="C35" i="11"/>
  <c r="C87" i="11" s="1"/>
  <c r="C37" i="17"/>
  <c r="C37" i="1"/>
  <c r="C89" i="1" s="1"/>
  <c r="C38" i="13"/>
  <c r="C37" i="13"/>
  <c r="C89" i="13" s="1"/>
  <c r="C36" i="15"/>
  <c r="C36" i="11"/>
  <c r="C88" i="11" s="1"/>
  <c r="C34" i="12"/>
  <c r="C34" i="15"/>
  <c r="C86" i="15" s="1"/>
  <c r="C35" i="15"/>
  <c r="C35" i="1"/>
  <c r="C87" i="1" s="1"/>
  <c r="C35" i="13"/>
  <c r="C34" i="16"/>
  <c r="C86" i="16" s="1"/>
  <c r="C37" i="10"/>
  <c r="C38" i="18"/>
  <c r="C38" i="16"/>
  <c r="C38" i="10"/>
  <c r="C38" i="1"/>
  <c r="C35" i="10"/>
  <c r="C87" i="10" s="1"/>
  <c r="C35" i="14"/>
  <c r="C34" i="1"/>
  <c r="C86" i="1" s="1"/>
  <c r="C36" i="18"/>
  <c r="C34" i="17"/>
  <c r="C86" i="17" s="1"/>
  <c r="C34" i="18"/>
  <c r="C36" i="17"/>
  <c r="C88" i="17" s="1"/>
  <c r="H7" i="17"/>
  <c r="H7" i="10"/>
  <c r="C85" i="14"/>
  <c r="D33" i="14"/>
  <c r="E33" i="14" s="1"/>
  <c r="F33" i="14" s="1"/>
  <c r="G33" i="14" s="1"/>
  <c r="H33" i="14" s="1"/>
  <c r="D33" i="13"/>
  <c r="E33" i="13" s="1"/>
  <c r="F33" i="13" s="1"/>
  <c r="G33" i="13" s="1"/>
  <c r="H33" i="13" s="1"/>
  <c r="C85" i="13"/>
  <c r="H7" i="16"/>
  <c r="D33" i="1"/>
  <c r="E33" i="1" s="1"/>
  <c r="F33" i="1" s="1"/>
  <c r="G33" i="1" s="1"/>
  <c r="H33" i="1" s="1"/>
  <c r="C85" i="1"/>
  <c r="H7" i="1"/>
  <c r="C85" i="15"/>
  <c r="D33" i="15"/>
  <c r="E33" i="15" s="1"/>
  <c r="F33" i="15" s="1"/>
  <c r="G33" i="15" s="1"/>
  <c r="H33" i="15" s="1"/>
  <c r="D33" i="17"/>
  <c r="E33" i="17" s="1"/>
  <c r="F33" i="17" s="1"/>
  <c r="G33" i="17" s="1"/>
  <c r="H33" i="17" s="1"/>
  <c r="C85" i="17"/>
  <c r="C85" i="16"/>
  <c r="D33" i="16"/>
  <c r="E33" i="16" s="1"/>
  <c r="F33" i="16" s="1"/>
  <c r="G33" i="16" s="1"/>
  <c r="H33" i="16" s="1"/>
  <c r="H7" i="11"/>
  <c r="H7" i="18"/>
  <c r="H7" i="12"/>
  <c r="D33" i="18"/>
  <c r="E33" i="18" s="1"/>
  <c r="F33" i="18" s="1"/>
  <c r="G33" i="18" s="1"/>
  <c r="H33" i="18" s="1"/>
  <c r="C85" i="18"/>
  <c r="C85" i="12"/>
  <c r="D33" i="12"/>
  <c r="E33" i="12" s="1"/>
  <c r="F33" i="12" s="1"/>
  <c r="G33" i="12" s="1"/>
  <c r="H33" i="12" s="1"/>
  <c r="H7" i="15"/>
  <c r="D33" i="11"/>
  <c r="E33" i="11" s="1"/>
  <c r="F33" i="11" s="1"/>
  <c r="G33" i="11" s="1"/>
  <c r="H33" i="11" s="1"/>
  <c r="C85" i="11"/>
  <c r="H7" i="13"/>
  <c r="H7" i="14"/>
  <c r="D33" i="10"/>
  <c r="E33" i="10" s="1"/>
  <c r="F33" i="10" s="1"/>
  <c r="G33" i="10" s="1"/>
  <c r="H33" i="10" s="1"/>
  <c r="C85" i="10"/>
  <c r="D91" i="12" l="1"/>
  <c r="D87" i="12"/>
  <c r="D86" i="10"/>
  <c r="D87" i="17"/>
  <c r="D88" i="14"/>
  <c r="E88" i="14" s="1"/>
  <c r="F88" i="14" s="1"/>
  <c r="G88" i="14" s="1"/>
  <c r="D86" i="13"/>
  <c r="D87" i="18"/>
  <c r="D38" i="10"/>
  <c r="E38" i="10" s="1"/>
  <c r="C90" i="10"/>
  <c r="D38" i="11"/>
  <c r="E38" i="11" s="1"/>
  <c r="C90" i="11"/>
  <c r="D38" i="17"/>
  <c r="E38" i="17" s="1"/>
  <c r="C90" i="17"/>
  <c r="D34" i="18"/>
  <c r="E34" i="18" s="1"/>
  <c r="F34" i="18" s="1"/>
  <c r="C86" i="18"/>
  <c r="D35" i="14"/>
  <c r="E35" i="14" s="1"/>
  <c r="F35" i="14" s="1"/>
  <c r="G35" i="14" s="1"/>
  <c r="H35" i="14" s="1"/>
  <c r="C87" i="14"/>
  <c r="D38" i="16"/>
  <c r="E38" i="16" s="1"/>
  <c r="C90" i="16"/>
  <c r="D35" i="13"/>
  <c r="E35" i="13" s="1"/>
  <c r="F35" i="13" s="1"/>
  <c r="G35" i="13" s="1"/>
  <c r="H35" i="13" s="1"/>
  <c r="C87" i="13"/>
  <c r="D34" i="12"/>
  <c r="C86" i="12"/>
  <c r="D38" i="13"/>
  <c r="E38" i="13" s="1"/>
  <c r="C90" i="13"/>
  <c r="D34" i="11"/>
  <c r="C86" i="11"/>
  <c r="D36" i="16"/>
  <c r="E36" i="16" s="1"/>
  <c r="F36" i="16" s="1"/>
  <c r="G36" i="16" s="1"/>
  <c r="C88" i="16"/>
  <c r="D37" i="18"/>
  <c r="E37" i="18" s="1"/>
  <c r="F37" i="18" s="1"/>
  <c r="C89" i="18"/>
  <c r="D38" i="15"/>
  <c r="E38" i="15" s="1"/>
  <c r="C90" i="15"/>
  <c r="D37" i="11"/>
  <c r="E37" i="11" s="1"/>
  <c r="F37" i="11" s="1"/>
  <c r="C89" i="11"/>
  <c r="D38" i="18"/>
  <c r="E38" i="18" s="1"/>
  <c r="C90" i="18"/>
  <c r="D36" i="18"/>
  <c r="C88" i="18"/>
  <c r="D38" i="1"/>
  <c r="E38" i="1" s="1"/>
  <c r="C90" i="1"/>
  <c r="D37" i="10"/>
  <c r="E37" i="10" s="1"/>
  <c r="F37" i="10" s="1"/>
  <c r="C89" i="10"/>
  <c r="D35" i="15"/>
  <c r="E35" i="15" s="1"/>
  <c r="F35" i="15" s="1"/>
  <c r="G35" i="15" s="1"/>
  <c r="H35" i="15" s="1"/>
  <c r="C87" i="15"/>
  <c r="D36" i="15"/>
  <c r="E36" i="15" s="1"/>
  <c r="F36" i="15" s="1"/>
  <c r="G36" i="15" s="1"/>
  <c r="C88" i="15"/>
  <c r="D37" i="17"/>
  <c r="E37" i="17" s="1"/>
  <c r="F37" i="17" s="1"/>
  <c r="C89" i="17"/>
  <c r="D38" i="12"/>
  <c r="E38" i="12" s="1"/>
  <c r="C90" i="12"/>
  <c r="D37" i="15"/>
  <c r="E37" i="15" s="1"/>
  <c r="F37" i="15" s="1"/>
  <c r="C89" i="15"/>
  <c r="D38" i="14"/>
  <c r="E38" i="14" s="1"/>
  <c r="C90" i="14"/>
  <c r="D36" i="1"/>
  <c r="E36" i="1" s="1"/>
  <c r="F36" i="1" s="1"/>
  <c r="G36" i="1" s="1"/>
  <c r="C88" i="1"/>
  <c r="D37" i="14"/>
  <c r="E37" i="14" s="1"/>
  <c r="F37" i="14" s="1"/>
  <c r="C89" i="14"/>
  <c r="G34" i="18"/>
  <c r="H34" i="18" s="1"/>
  <c r="E36" i="18"/>
  <c r="F36" i="18" s="1"/>
  <c r="G36" i="18" s="1"/>
  <c r="E34" i="12"/>
  <c r="E34" i="11"/>
  <c r="D35" i="10"/>
  <c r="D87" i="10" s="1"/>
  <c r="D36" i="11"/>
  <c r="E36" i="11" s="1"/>
  <c r="F36" i="11" s="1"/>
  <c r="G36" i="11" s="1"/>
  <c r="D35" i="11"/>
  <c r="D87" i="11" s="1"/>
  <c r="D36" i="10"/>
  <c r="E36" i="10" s="1"/>
  <c r="F36" i="10" s="1"/>
  <c r="G36" i="10" s="1"/>
  <c r="D36" i="12"/>
  <c r="D88" i="12" s="1"/>
  <c r="D37" i="12"/>
  <c r="E37" i="12" s="1"/>
  <c r="F37" i="12" s="1"/>
  <c r="D34" i="1"/>
  <c r="D86" i="1" s="1"/>
  <c r="D34" i="15"/>
  <c r="E34" i="15" s="1"/>
  <c r="F34" i="15" s="1"/>
  <c r="G34" i="15" s="1"/>
  <c r="H34" i="15" s="1"/>
  <c r="D37" i="1"/>
  <c r="E37" i="1" s="1"/>
  <c r="F37" i="1" s="1"/>
  <c r="D37" i="16"/>
  <c r="E37" i="16" s="1"/>
  <c r="F37" i="16" s="1"/>
  <c r="D34" i="17"/>
  <c r="D86" i="17" s="1"/>
  <c r="D35" i="1"/>
  <c r="E35" i="1" s="1"/>
  <c r="F35" i="1" s="1"/>
  <c r="G35" i="1" s="1"/>
  <c r="H35" i="1" s="1"/>
  <c r="D36" i="13"/>
  <c r="D88" i="13" s="1"/>
  <c r="D34" i="14"/>
  <c r="E34" i="14" s="1"/>
  <c r="D36" i="17"/>
  <c r="D88" i="17" s="1"/>
  <c r="D34" i="16"/>
  <c r="E34" i="16" s="1"/>
  <c r="D37" i="13"/>
  <c r="E37" i="13" s="1"/>
  <c r="F37" i="13" s="1"/>
  <c r="D35" i="16"/>
  <c r="E35" i="16" s="1"/>
  <c r="F35" i="16" s="1"/>
  <c r="G35" i="16" s="1"/>
  <c r="H35" i="16" s="1"/>
  <c r="D85" i="17"/>
  <c r="E85" i="17" s="1"/>
  <c r="D85" i="1"/>
  <c r="E85" i="1" s="1"/>
  <c r="D85" i="14"/>
  <c r="E85" i="14" s="1"/>
  <c r="D85" i="15"/>
  <c r="E85" i="15" s="1"/>
  <c r="F85" i="15" s="1"/>
  <c r="D85" i="10"/>
  <c r="E85" i="10" s="1"/>
  <c r="D85" i="12"/>
  <c r="D85" i="11"/>
  <c r="D85" i="18"/>
  <c r="D85" i="16"/>
  <c r="D85" i="13"/>
  <c r="D88" i="1" l="1"/>
  <c r="E88" i="1" s="1"/>
  <c r="F88" i="1" s="1"/>
  <c r="G88" i="1" s="1"/>
  <c r="D89" i="15"/>
  <c r="E89" i="15" s="1"/>
  <c r="F89" i="15" s="1"/>
  <c r="D89" i="17"/>
  <c r="E89" i="17" s="1"/>
  <c r="F89" i="17" s="1"/>
  <c r="D87" i="15"/>
  <c r="D90" i="1"/>
  <c r="E90" i="1" s="1"/>
  <c r="D90" i="18"/>
  <c r="E90" i="18" s="1"/>
  <c r="D90" i="15"/>
  <c r="E90" i="15" s="1"/>
  <c r="D89" i="14"/>
  <c r="E89" i="14" s="1"/>
  <c r="F89" i="14" s="1"/>
  <c r="D90" i="14"/>
  <c r="E90" i="14" s="1"/>
  <c r="D90" i="12"/>
  <c r="E90" i="12" s="1"/>
  <c r="D88" i="15"/>
  <c r="E88" i="15" s="1"/>
  <c r="F88" i="15" s="1"/>
  <c r="G88" i="15" s="1"/>
  <c r="D89" i="10"/>
  <c r="E89" i="10" s="1"/>
  <c r="F89" i="10" s="1"/>
  <c r="D88" i="18"/>
  <c r="E88" i="18" s="1"/>
  <c r="F88" i="18" s="1"/>
  <c r="G88" i="18" s="1"/>
  <c r="D89" i="11"/>
  <c r="E89" i="11" s="1"/>
  <c r="F89" i="11" s="1"/>
  <c r="D89" i="18"/>
  <c r="E89" i="18" s="1"/>
  <c r="F89" i="18" s="1"/>
  <c r="D86" i="11"/>
  <c r="E86" i="11" s="1"/>
  <c r="D86" i="12"/>
  <c r="E86" i="12" s="1"/>
  <c r="D90" i="16"/>
  <c r="E90" i="16" s="1"/>
  <c r="D86" i="18"/>
  <c r="E86" i="18" s="1"/>
  <c r="D90" i="11"/>
  <c r="E90" i="11" s="1"/>
  <c r="E87" i="17"/>
  <c r="D97" i="18"/>
  <c r="E87" i="18"/>
  <c r="E86" i="10"/>
  <c r="E86" i="13"/>
  <c r="E87" i="12"/>
  <c r="D88" i="16"/>
  <c r="E88" i="16" s="1"/>
  <c r="F88" i="16" s="1"/>
  <c r="G88" i="16" s="1"/>
  <c r="E87" i="15"/>
  <c r="D90" i="13"/>
  <c r="E90" i="13" s="1"/>
  <c r="D87" i="13"/>
  <c r="D87" i="14"/>
  <c r="D90" i="17"/>
  <c r="E90" i="17" s="1"/>
  <c r="D90" i="10"/>
  <c r="E90" i="10" s="1"/>
  <c r="D89" i="16"/>
  <c r="E89" i="16" s="1"/>
  <c r="F89" i="16" s="1"/>
  <c r="D86" i="15"/>
  <c r="D88" i="11"/>
  <c r="D86" i="16"/>
  <c r="D88" i="10"/>
  <c r="E88" i="10" s="1"/>
  <c r="F88" i="10" s="1"/>
  <c r="G88" i="10" s="1"/>
  <c r="D87" i="1"/>
  <c r="D89" i="12"/>
  <c r="E89" i="12" s="1"/>
  <c r="F89" i="12" s="1"/>
  <c r="D87" i="16"/>
  <c r="D89" i="13"/>
  <c r="E89" i="13" s="1"/>
  <c r="F89" i="13" s="1"/>
  <c r="D86" i="14"/>
  <c r="D89" i="1"/>
  <c r="E89" i="1" s="1"/>
  <c r="F89" i="1" s="1"/>
  <c r="F34" i="14"/>
  <c r="F34" i="16"/>
  <c r="F34" i="11"/>
  <c r="F34" i="12"/>
  <c r="G34" i="12" s="1"/>
  <c r="H34" i="12" s="1"/>
  <c r="E34" i="17"/>
  <c r="F34" i="17" s="1"/>
  <c r="G34" i="17" s="1"/>
  <c r="H34" i="17" s="1"/>
  <c r="E36" i="12"/>
  <c r="F36" i="12" s="1"/>
  <c r="G36" i="12" s="1"/>
  <c r="E36" i="17"/>
  <c r="F36" i="17" s="1"/>
  <c r="G36" i="17" s="1"/>
  <c r="E36" i="13"/>
  <c r="F36" i="13" s="1"/>
  <c r="G36" i="13" s="1"/>
  <c r="E34" i="1"/>
  <c r="E86" i="1" s="1"/>
  <c r="E35" i="10"/>
  <c r="E87" i="10" s="1"/>
  <c r="E35" i="11"/>
  <c r="E87" i="11" s="1"/>
  <c r="D96" i="17"/>
  <c r="F85" i="14"/>
  <c r="E85" i="16"/>
  <c r="F85" i="10"/>
  <c r="E85" i="13"/>
  <c r="E85" i="11"/>
  <c r="F85" i="17"/>
  <c r="G85" i="17" s="1"/>
  <c r="G85" i="15"/>
  <c r="F85" i="1"/>
  <c r="E85" i="18"/>
  <c r="E85" i="12"/>
  <c r="D96" i="12" l="1"/>
  <c r="D96" i="1"/>
  <c r="D96" i="15"/>
  <c r="D96" i="18"/>
  <c r="D98" i="18"/>
  <c r="D98" i="15"/>
  <c r="E98" i="10"/>
  <c r="D97" i="11"/>
  <c r="D96" i="11"/>
  <c r="F86" i="11"/>
  <c r="D98" i="1"/>
  <c r="D98" i="12"/>
  <c r="D97" i="10"/>
  <c r="D98" i="10"/>
  <c r="E86" i="14"/>
  <c r="D97" i="14"/>
  <c r="E86" i="15"/>
  <c r="E96" i="15" s="1"/>
  <c r="D97" i="15"/>
  <c r="F87" i="15"/>
  <c r="E98" i="15"/>
  <c r="F87" i="12"/>
  <c r="F86" i="10"/>
  <c r="E97" i="10"/>
  <c r="F86" i="18"/>
  <c r="E97" i="18"/>
  <c r="D98" i="17"/>
  <c r="E87" i="14"/>
  <c r="D98" i="14"/>
  <c r="D98" i="11"/>
  <c r="D97" i="13"/>
  <c r="D97" i="12"/>
  <c r="F87" i="17"/>
  <c r="E87" i="16"/>
  <c r="E96" i="16" s="1"/>
  <c r="D98" i="16"/>
  <c r="E86" i="16"/>
  <c r="D97" i="16"/>
  <c r="E87" i="13"/>
  <c r="D98" i="13"/>
  <c r="D97" i="17"/>
  <c r="F86" i="13"/>
  <c r="F87" i="18"/>
  <c r="E98" i="18"/>
  <c r="D97" i="1"/>
  <c r="D96" i="14"/>
  <c r="D96" i="16"/>
  <c r="D96" i="13"/>
  <c r="E96" i="14"/>
  <c r="F86" i="16"/>
  <c r="F86" i="12"/>
  <c r="F86" i="14"/>
  <c r="E87" i="1"/>
  <c r="E98" i="1" s="1"/>
  <c r="E88" i="12"/>
  <c r="F88" i="12" s="1"/>
  <c r="G88" i="12" s="1"/>
  <c r="E86" i="17"/>
  <c r="E88" i="17"/>
  <c r="F88" i="17" s="1"/>
  <c r="G88" i="17" s="1"/>
  <c r="E88" i="11"/>
  <c r="F88" i="11" s="1"/>
  <c r="G88" i="11" s="1"/>
  <c r="E88" i="13"/>
  <c r="F88" i="13" s="1"/>
  <c r="G88" i="13" s="1"/>
  <c r="D96" i="10"/>
  <c r="G34" i="14"/>
  <c r="H34" i="14" s="1"/>
  <c r="G34" i="11"/>
  <c r="H34" i="11" s="1"/>
  <c r="G34" i="16"/>
  <c r="H34" i="16" s="1"/>
  <c r="F35" i="11"/>
  <c r="G35" i="11" s="1"/>
  <c r="H35" i="11" s="1"/>
  <c r="F35" i="10"/>
  <c r="G35" i="10" s="1"/>
  <c r="H35" i="10" s="1"/>
  <c r="F34" i="1"/>
  <c r="G34" i="1" s="1"/>
  <c r="H34" i="1" s="1"/>
  <c r="E96" i="11"/>
  <c r="G85" i="1"/>
  <c r="F85" i="11"/>
  <c r="F85" i="16"/>
  <c r="G85" i="14"/>
  <c r="F85" i="13"/>
  <c r="H85" i="17"/>
  <c r="H96" i="17" s="1"/>
  <c r="G85" i="10"/>
  <c r="F85" i="18"/>
  <c r="E96" i="18"/>
  <c r="F85" i="12"/>
  <c r="H85" i="15"/>
  <c r="H96" i="15" s="1"/>
  <c r="E96" i="12" l="1"/>
  <c r="E97" i="16"/>
  <c r="E97" i="1"/>
  <c r="E97" i="14"/>
  <c r="G86" i="13"/>
  <c r="E97" i="12"/>
  <c r="F87" i="16"/>
  <c r="F97" i="16" s="1"/>
  <c r="E98" i="16"/>
  <c r="F87" i="14"/>
  <c r="F97" i="14" s="1"/>
  <c r="E98" i="14"/>
  <c r="G86" i="10"/>
  <c r="G87" i="15"/>
  <c r="F98" i="15"/>
  <c r="F86" i="17"/>
  <c r="F96" i="17" s="1"/>
  <c r="E97" i="17"/>
  <c r="G86" i="12"/>
  <c r="F97" i="12"/>
  <c r="G87" i="18"/>
  <c r="F98" i="18"/>
  <c r="E98" i="17"/>
  <c r="E98" i="12"/>
  <c r="E97" i="13"/>
  <c r="F87" i="13"/>
  <c r="F96" i="13" s="1"/>
  <c r="E98" i="13"/>
  <c r="G87" i="17"/>
  <c r="F98" i="17"/>
  <c r="F97" i="18"/>
  <c r="G86" i="18"/>
  <c r="G87" i="12"/>
  <c r="F98" i="12"/>
  <c r="F86" i="15"/>
  <c r="F96" i="15" s="1"/>
  <c r="E97" i="15"/>
  <c r="E98" i="11"/>
  <c r="E97" i="11"/>
  <c r="G86" i="14"/>
  <c r="E96" i="13"/>
  <c r="G86" i="16"/>
  <c r="G86" i="11"/>
  <c r="F87" i="11"/>
  <c r="F87" i="1"/>
  <c r="F87" i="10"/>
  <c r="F86" i="1"/>
  <c r="E96" i="10"/>
  <c r="E96" i="1"/>
  <c r="E96" i="17"/>
  <c r="H85" i="10"/>
  <c r="H96" i="10" s="1"/>
  <c r="G85" i="18"/>
  <c r="F96" i="18"/>
  <c r="H85" i="14"/>
  <c r="H96" i="14" s="1"/>
  <c r="G85" i="12"/>
  <c r="F96" i="12"/>
  <c r="F96" i="16"/>
  <c r="G85" i="16"/>
  <c r="G85" i="13"/>
  <c r="G85" i="11"/>
  <c r="H85" i="1"/>
  <c r="H96" i="1" s="1"/>
  <c r="F96" i="14" l="1"/>
  <c r="G86" i="1"/>
  <c r="F97" i="1"/>
  <c r="H86" i="14"/>
  <c r="H97" i="14" s="1"/>
  <c r="H86" i="18"/>
  <c r="H97" i="18" s="1"/>
  <c r="G97" i="18"/>
  <c r="G87" i="16"/>
  <c r="F98" i="16"/>
  <c r="G86" i="15"/>
  <c r="G96" i="15" s="1"/>
  <c r="F97" i="15"/>
  <c r="G87" i="13"/>
  <c r="F98" i="13"/>
  <c r="H86" i="12"/>
  <c r="H97" i="12" s="1"/>
  <c r="G97" i="12"/>
  <c r="H87" i="15"/>
  <c r="H98" i="15" s="1"/>
  <c r="G98" i="15"/>
  <c r="G87" i="10"/>
  <c r="G97" i="10" s="1"/>
  <c r="F98" i="10"/>
  <c r="G87" i="1"/>
  <c r="F98" i="1"/>
  <c r="H86" i="16"/>
  <c r="H97" i="16" s="1"/>
  <c r="G97" i="16"/>
  <c r="F97" i="10"/>
  <c r="G87" i="14"/>
  <c r="F98" i="14"/>
  <c r="F97" i="13"/>
  <c r="F98" i="11"/>
  <c r="F97" i="11"/>
  <c r="H87" i="12"/>
  <c r="H98" i="12" s="1"/>
  <c r="G98" i="12"/>
  <c r="H87" i="17"/>
  <c r="H98" i="17" s="1"/>
  <c r="G98" i="17"/>
  <c r="H87" i="18"/>
  <c r="H98" i="18" s="1"/>
  <c r="G98" i="18"/>
  <c r="G86" i="17"/>
  <c r="F97" i="17"/>
  <c r="H86" i="10"/>
  <c r="H97" i="10" s="1"/>
  <c r="H86" i="13"/>
  <c r="H97" i="13" s="1"/>
  <c r="G97" i="13"/>
  <c r="H86" i="11"/>
  <c r="H97" i="11" s="1"/>
  <c r="F96" i="11"/>
  <c r="G87" i="11"/>
  <c r="G98" i="11" s="1"/>
  <c r="G96" i="17"/>
  <c r="G96" i="14"/>
  <c r="F96" i="10"/>
  <c r="F96" i="1"/>
  <c r="G96" i="16"/>
  <c r="H85" i="16"/>
  <c r="H96" i="16" s="1"/>
  <c r="H85" i="12"/>
  <c r="H96" i="12" s="1"/>
  <c r="G96" i="12"/>
  <c r="H85" i="18"/>
  <c r="H96" i="18" s="1"/>
  <c r="G96" i="18"/>
  <c r="G96" i="10"/>
  <c r="H85" i="11"/>
  <c r="H96" i="11" s="1"/>
  <c r="G96" i="11"/>
  <c r="H85" i="13"/>
  <c r="H96" i="13" s="1"/>
  <c r="G96" i="13"/>
  <c r="H86" i="17" l="1"/>
  <c r="H97" i="17" s="1"/>
  <c r="G97" i="17"/>
  <c r="H87" i="1"/>
  <c r="H98" i="1" s="1"/>
  <c r="G98" i="1"/>
  <c r="H87" i="13"/>
  <c r="H98" i="13" s="1"/>
  <c r="G98" i="13"/>
  <c r="H87" i="16"/>
  <c r="H98" i="16" s="1"/>
  <c r="G98" i="16"/>
  <c r="G97" i="11"/>
  <c r="H87" i="10"/>
  <c r="H98" i="10" s="1"/>
  <c r="G98" i="10"/>
  <c r="H86" i="15"/>
  <c r="H97" i="15" s="1"/>
  <c r="G97" i="15"/>
  <c r="H87" i="14"/>
  <c r="H98" i="14" s="1"/>
  <c r="G98" i="14"/>
  <c r="G97" i="14"/>
  <c r="H86" i="1"/>
  <c r="H97" i="1" s="1"/>
  <c r="G97" i="1"/>
  <c r="H87" i="11"/>
  <c r="H98" i="11" s="1"/>
  <c r="G96" i="1"/>
</calcChain>
</file>

<file path=xl/sharedStrings.xml><?xml version="1.0" encoding="utf-8"?>
<sst xmlns="http://schemas.openxmlformats.org/spreadsheetml/2006/main" count="252" uniqueCount="34">
  <si>
    <t>Zaslúžené poistné</t>
  </si>
  <si>
    <t>Hrubé zaslúžené poistné</t>
  </si>
  <si>
    <t>Zaslúžené poistné znížené o začiatočné náklady</t>
  </si>
  <si>
    <t>Prevádzkové náklady (bez začiatočných)</t>
  </si>
  <si>
    <t>Priemerný počet zmlúv</t>
  </si>
  <si>
    <t>Regresy (prijaté)</t>
  </si>
  <si>
    <t>Poistné plnenia (kumulatívne)</t>
  </si>
  <si>
    <t>Poistné plnenia (nekumulatívne)</t>
  </si>
  <si>
    <t>Vývojové faktory</t>
  </si>
  <si>
    <t>Poistná skupina</t>
  </si>
  <si>
    <t>Údaje sú v tisícoch eur</t>
  </si>
  <si>
    <t>Priemerné zaslúžené poistné</t>
  </si>
  <si>
    <t>Technická rezrva na poistné plnenie, časť RBNS</t>
  </si>
  <si>
    <t>Technická rezrva na poistné plnenie, časť IBNR</t>
  </si>
  <si>
    <t>Kumulatívne vzniknuté a nahlásené škody znížené o prijaté regresy</t>
  </si>
  <si>
    <t>5+</t>
  </si>
  <si>
    <t>2006 - 2011</t>
  </si>
  <si>
    <t>2007 - 2012</t>
  </si>
  <si>
    <t>2008 - 2013</t>
  </si>
  <si>
    <t>Poistenie úrazu a choroby</t>
  </si>
  <si>
    <t>Poistenie zodpovednosti za škodu spôsobenú prevádzkou motorových vozidiel</t>
  </si>
  <si>
    <t>Poistenie škôd na pozemných dopravných prostriedkoch</t>
  </si>
  <si>
    <t>Poistenie škôd na iných ako pozemných dopravných prostriedkoch</t>
  </si>
  <si>
    <t>Poistenie zodpovednosti dopravcu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</si>
  <si>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</si>
  <si>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</si>
  <si>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</si>
  <si>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</si>
  <si>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</si>
  <si>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Spolu</t>
  </si>
  <si>
    <t>Trhové údaje za SR</t>
  </si>
  <si>
    <t>VYPLATENÉ PLNENIA PZP -majetkové škody</t>
  </si>
  <si>
    <t>VYPLATENÉ PLNENIA z PZP za škody na zdraví bez rient so zohľadnením inflácie + súčasná hodnota rient</t>
  </si>
  <si>
    <t>KUMULATÍVNE VYPLATENÉ PLNENIA z PZP za škody na zdraví bez rient so zohľadnením inflácie a súčasnou hodnotou rient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</si>
</sst>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21" x14ac:knownFonts="1">
    <font>
      <sz val="11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4" applyNumberFormat="0" applyAlignment="0" applyProtection="0"/>
    <xf numFmtId="0" fontId="7" fillId="0" borderId="5" applyNumberFormat="0" applyFill="0" applyAlignment="0" applyProtection="0"/>
    <xf numFmtId="43" fontId="1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6" applyNumberFormat="0" applyAlignment="0" applyProtection="0"/>
  </cellStyleXfs>
  <cellXfs count="21">
    <xf numFmtId="0" fontId="0" fillId="0" borderId="0" xfId="0"/>
    <xf numFmtId="4" fontId="1" fillId="0" borderId="0" xfId="25" applyNumberFormat="1" applyFont="1" applyFill="1" applyBorder="1"/>
    <xf numFmtId="0" fontId="1" fillId="0" borderId="0" xfId="36" applyFill="1"/>
    <xf numFmtId="4" fontId="1" fillId="0" borderId="0" xfId="36" applyNumberFormat="1" applyFont="1" applyFill="1"/>
    <xf numFmtId="0" fontId="13" fillId="0" borderId="0" xfId="36" applyFont="1" applyFill="1"/>
    <xf numFmtId="0" fontId="1" fillId="0" borderId="0" xfId="36" applyFont="1" applyFill="1"/>
    <xf numFmtId="0" fontId="1" fillId="0" borderId="10" xfId="36" applyFill="1" applyBorder="1"/>
    <xf numFmtId="0" fontId="1" fillId="0" borderId="11" xfId="36" applyFill="1" applyBorder="1" applyAlignment="1">
      <alignment wrapText="1"/>
    </xf>
    <xf numFmtId="4" fontId="1" fillId="0" borderId="10" xfId="36" applyNumberFormat="1" applyFill="1" applyBorder="1"/>
    <xf numFmtId="4" fontId="1" fillId="0" borderId="0" xfId="36" applyNumberFormat="1" applyFill="1"/>
    <xf numFmtId="4" fontId="1" fillId="0" borderId="12" xfId="25" applyNumberFormat="1" applyFont="1" applyFill="1" applyBorder="1"/>
    <xf numFmtId="4" fontId="1" fillId="0" borderId="10" xfId="25" applyNumberFormat="1" applyFont="1" applyFill="1" applyBorder="1"/>
    <xf numFmtId="164" fontId="1" fillId="0" borderId="12" xfId="25" applyNumberFormat="1" applyFont="1" applyFill="1" applyBorder="1"/>
    <xf numFmtId="164" fontId="1" fillId="0" borderId="10" xfId="25" applyNumberFormat="1" applyFont="1" applyFill="1" applyBorder="1"/>
    <xf numFmtId="4" fontId="1" fillId="24" borderId="12" xfId="25" applyNumberFormat="1" applyFont="1" applyFill="1" applyBorder="1"/>
    <xf numFmtId="0" fontId="0" fillId="0" borderId="10" xfId="0" applyBorder="1"/>
    <xf numFmtId="0" fontId="0" fillId="0" borderId="13" xfId="0" applyBorder="1"/>
    <xf numFmtId="0" fontId="19" fillId="0" borderId="10" xfId="0" applyFont="1" applyBorder="1" applyAlignment="1">
      <alignment horizontal="center"/>
    </xf>
    <xf numFmtId="0" fontId="20" fillId="0" borderId="0" xfId="0" applyFont="1"/>
    <xf numFmtId="0" fontId="0" fillId="0" borderId="14" xfId="0" applyBorder="1"/>
    <xf numFmtId="0" fontId="20" fillId="0" borderId="10" xfId="0" applyFont="1" applyBorder="1" applyAlignment="1">
      <alignment horizontal="center"/>
    </xf>
  </cellXfs>
  <cellStyles count="44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álculo" xfId="23"/>
    <cellStyle name="Célula Ligada" xfId="24"/>
    <cellStyle name="Comma_Sample Data required Motor TPL" xfId="25"/>
    <cellStyle name="Cor1" xfId="26"/>
    <cellStyle name="Cor2" xfId="27"/>
    <cellStyle name="Cor3" xfId="28"/>
    <cellStyle name="Cor4" xfId="29"/>
    <cellStyle name="Cor5" xfId="30"/>
    <cellStyle name="Cor6" xfId="31"/>
    <cellStyle name="Correcto" xfId="32"/>
    <cellStyle name="Entrada" xfId="33"/>
    <cellStyle name="Incorrecto" xfId="34"/>
    <cellStyle name="Neutro" xfId="35"/>
    <cellStyle name="Normal" xfId="0" builtinId="0"/>
    <cellStyle name="Normal_Sample Data required Motor TPL" xfId="36"/>
    <cellStyle name="Nota" xfId="37"/>
    <cellStyle name="Saída" xfId="38"/>
    <cellStyle name="Texto de Aviso" xfId="39"/>
    <cellStyle name="Texto Explicativo" xfId="40"/>
    <cellStyle name="Título" xfId="41"/>
    <cellStyle name="Total" xfId="42" builtinId="25" customBuiltin="1"/>
    <cellStyle name="Verificar Célula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workbookViewId="0"/>
  </sheetViews>
  <sheetFormatPr defaultColWidth="8" defaultRowHeight="15" x14ac:dyDescent="0.25"/>
  <cols>
    <col min="1" max="3" width="8" style="2" customWidth="1"/>
    <col min="4" max="4" width="8.125" style="2" customWidth="1"/>
    <col min="5" max="5" width="8" style="2"/>
    <col min="6" max="6" width="8.75" style="2" bestFit="1" customWidth="1"/>
    <col min="7" max="16384" width="8" style="2"/>
  </cols>
  <sheetData>
    <row r="1" spans="1:12" x14ac:dyDescent="0.25">
      <c r="A1" s="2" t="s">
        <v>9</v>
      </c>
      <c r="C1" s="3" t="s">
        <v>19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29240.374328999998</v>
      </c>
      <c r="D7" s="8">
        <v>22210.190180999998</v>
      </c>
      <c r="F7" s="8">
        <v>759168.8602</v>
      </c>
      <c r="G7" s="8">
        <v>6869.3092199999974</v>
      </c>
      <c r="H7" s="8">
        <f t="shared" ref="H7" si="0">C7/F7</f>
        <v>3.8516298365157839E-2</v>
      </c>
    </row>
    <row r="8" spans="1:12" x14ac:dyDescent="0.25">
      <c r="B8" s="6">
        <v>2007</v>
      </c>
      <c r="C8" s="8">
        <v>27137.038241999995</v>
      </c>
      <c r="D8" s="8">
        <v>18072.372069999994</v>
      </c>
      <c r="F8" s="8">
        <v>824530.71227534243</v>
      </c>
      <c r="G8" s="8">
        <v>5735.2028569999984</v>
      </c>
      <c r="H8" s="8">
        <f t="shared" ref="H8:H14" si="1">C8/F8</f>
        <v>3.2912101196465676E-2</v>
      </c>
    </row>
    <row r="9" spans="1:12" x14ac:dyDescent="0.25">
      <c r="B9" s="6">
        <v>2008</v>
      </c>
      <c r="C9" s="8">
        <v>31322.537792999992</v>
      </c>
      <c r="D9" s="8">
        <v>23228.558466999992</v>
      </c>
      <c r="F9" s="8">
        <v>908583.83333333302</v>
      </c>
      <c r="G9" s="8">
        <v>5503.7346499999994</v>
      </c>
      <c r="H9" s="8">
        <f t="shared" si="1"/>
        <v>3.4474020606427257E-2</v>
      </c>
    </row>
    <row r="10" spans="1:12" x14ac:dyDescent="0.25">
      <c r="B10" s="6">
        <v>2009</v>
      </c>
      <c r="C10" s="8">
        <v>31926.875140000007</v>
      </c>
      <c r="D10" s="8">
        <v>24982.105533570448</v>
      </c>
      <c r="F10" s="8">
        <v>680009.31629698595</v>
      </c>
      <c r="G10" s="8">
        <v>5960.1856351865672</v>
      </c>
      <c r="H10" s="8">
        <f t="shared" si="1"/>
        <v>4.6950643726263779E-2</v>
      </c>
    </row>
    <row r="11" spans="1:12" x14ac:dyDescent="0.25">
      <c r="B11" s="6">
        <v>2010</v>
      </c>
      <c r="C11" s="8">
        <v>32522.815480000012</v>
      </c>
      <c r="D11" s="8">
        <v>26613.174479653957</v>
      </c>
      <c r="E11" s="9"/>
      <c r="F11" s="8">
        <v>692153.83753424627</v>
      </c>
      <c r="G11" s="8">
        <v>5768.7939896539428</v>
      </c>
      <c r="H11" s="8">
        <f t="shared" si="1"/>
        <v>4.6987842465571611E-2</v>
      </c>
      <c r="I11" s="9"/>
      <c r="J11" s="9"/>
      <c r="K11" s="9"/>
      <c r="L11" s="9"/>
    </row>
    <row r="12" spans="1:12" x14ac:dyDescent="0.25">
      <c r="B12" s="6">
        <v>2011</v>
      </c>
      <c r="C12" s="8">
        <v>30532.024439999997</v>
      </c>
      <c r="D12" s="8">
        <v>24187.030231152236</v>
      </c>
      <c r="E12" s="9"/>
      <c r="F12" s="8">
        <v>657537.2117808219</v>
      </c>
      <c r="G12" s="8">
        <v>5122.9380011522398</v>
      </c>
      <c r="H12" s="8">
        <f t="shared" si="1"/>
        <v>4.6433911104908375E-2</v>
      </c>
      <c r="I12" s="9"/>
      <c r="J12" s="9"/>
      <c r="K12" s="9"/>
      <c r="L12" s="9"/>
    </row>
    <row r="13" spans="1:12" x14ac:dyDescent="0.25">
      <c r="B13" s="6">
        <v>2012</v>
      </c>
      <c r="C13" s="8">
        <v>33145.716840000016</v>
      </c>
      <c r="D13" s="8">
        <v>26173.296840000017</v>
      </c>
      <c r="E13" s="9"/>
      <c r="F13" s="8">
        <v>689416.12</v>
      </c>
      <c r="G13" s="8">
        <v>6256.6671299999998</v>
      </c>
      <c r="H13" s="8">
        <f t="shared" si="1"/>
        <v>4.8077954487052051E-2</v>
      </c>
      <c r="I13" s="9"/>
      <c r="J13" s="9"/>
      <c r="K13" s="9"/>
      <c r="L13" s="9"/>
    </row>
    <row r="14" spans="1:12" x14ac:dyDescent="0.25">
      <c r="B14" s="6">
        <v>2013</v>
      </c>
      <c r="C14" s="8">
        <v>35157.33</v>
      </c>
      <c r="D14" s="8">
        <v>27289.47</v>
      </c>
      <c r="E14" s="9"/>
      <c r="F14" s="8">
        <v>853336.71000000008</v>
      </c>
      <c r="G14" s="8">
        <v>7057.93</v>
      </c>
      <c r="H14" s="8">
        <f t="shared" si="1"/>
        <v>4.1199833064723065E-2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3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3" x14ac:dyDescent="0.25">
      <c r="A18" s="2" t="s">
        <v>7</v>
      </c>
      <c r="C18" s="9"/>
      <c r="D18" s="9"/>
      <c r="E18" s="9"/>
      <c r="F18" s="9"/>
      <c r="G18" s="9"/>
      <c r="H18" s="9"/>
      <c r="I18"/>
      <c r="J18"/>
      <c r="K18"/>
      <c r="L18"/>
      <c r="M18"/>
    </row>
    <row r="19" spans="1:13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  <c r="M19"/>
    </row>
    <row r="20" spans="1:13" x14ac:dyDescent="0.25">
      <c r="B20" s="6">
        <v>2006</v>
      </c>
      <c r="C20" s="10">
        <v>2222.4726819999996</v>
      </c>
      <c r="D20" s="10">
        <v>1863.1446920000003</v>
      </c>
      <c r="E20" s="10">
        <v>689.69664099999989</v>
      </c>
      <c r="F20" s="10">
        <v>222.52681000000001</v>
      </c>
      <c r="G20" s="10">
        <v>65.414729999999992</v>
      </c>
      <c r="H20" s="11">
        <v>40.243360000000003</v>
      </c>
      <c r="I20"/>
      <c r="J20"/>
      <c r="K20"/>
      <c r="L20"/>
      <c r="M20"/>
    </row>
    <row r="21" spans="1:13" x14ac:dyDescent="0.25">
      <c r="B21" s="6">
        <v>2007</v>
      </c>
      <c r="C21" s="10">
        <v>2106.4078410000002</v>
      </c>
      <c r="D21" s="10">
        <v>2408.7917430000002</v>
      </c>
      <c r="E21" s="10">
        <v>720.68162999999993</v>
      </c>
      <c r="F21" s="10">
        <v>283.02040000000005</v>
      </c>
      <c r="G21" s="10">
        <v>49.517330000000001</v>
      </c>
      <c r="H21" s="11">
        <v>132</v>
      </c>
      <c r="I21"/>
      <c r="J21"/>
      <c r="K21"/>
      <c r="L21"/>
      <c r="M21"/>
    </row>
    <row r="22" spans="1:13" x14ac:dyDescent="0.25">
      <c r="B22" s="6">
        <v>2008</v>
      </c>
      <c r="C22" s="10">
        <v>2853.0635040000002</v>
      </c>
      <c r="D22" s="10">
        <v>2681.1867999999999</v>
      </c>
      <c r="E22" s="10">
        <v>1061.6001800000001</v>
      </c>
      <c r="F22" s="10">
        <v>241.03653</v>
      </c>
      <c r="G22" s="10">
        <v>57.76</v>
      </c>
      <c r="H22" s="11">
        <v>69.22</v>
      </c>
      <c r="I22"/>
      <c r="J22"/>
      <c r="K22"/>
      <c r="L22"/>
      <c r="M22"/>
    </row>
    <row r="23" spans="1:13" x14ac:dyDescent="0.25">
      <c r="B23" s="6">
        <v>2009</v>
      </c>
      <c r="C23" s="10">
        <v>3577.8245400000001</v>
      </c>
      <c r="D23" s="10">
        <v>3575.3971800000004</v>
      </c>
      <c r="E23" s="10">
        <v>977.84192999999993</v>
      </c>
      <c r="F23" s="10">
        <v>263.19</v>
      </c>
      <c r="G23" s="10">
        <v>119.47</v>
      </c>
      <c r="H23" s="11"/>
      <c r="I23"/>
      <c r="J23"/>
      <c r="K23"/>
      <c r="L23"/>
      <c r="M23"/>
    </row>
    <row r="24" spans="1:13" x14ac:dyDescent="0.25">
      <c r="B24" s="6">
        <v>2010</v>
      </c>
      <c r="C24" s="10">
        <v>4805.9272899999996</v>
      </c>
      <c r="D24" s="10">
        <v>3830.0060200000007</v>
      </c>
      <c r="E24" s="10">
        <v>993.91</v>
      </c>
      <c r="F24" s="10">
        <v>310.52999999999997</v>
      </c>
      <c r="G24" s="11"/>
      <c r="H24" s="11"/>
      <c r="I24"/>
      <c r="J24"/>
      <c r="K24"/>
      <c r="L24"/>
      <c r="M24"/>
    </row>
    <row r="25" spans="1:13" x14ac:dyDescent="0.25">
      <c r="B25" s="6">
        <v>2011</v>
      </c>
      <c r="C25" s="10">
        <v>5770.6487400000005</v>
      </c>
      <c r="D25" s="10">
        <v>5094.08</v>
      </c>
      <c r="E25" s="10">
        <v>1201.02</v>
      </c>
      <c r="F25" s="11"/>
      <c r="G25" s="11"/>
      <c r="H25" s="9"/>
      <c r="I25"/>
      <c r="J25"/>
      <c r="K25"/>
      <c r="L25"/>
      <c r="M25"/>
    </row>
    <row r="26" spans="1:13" x14ac:dyDescent="0.25">
      <c r="B26" s="6">
        <v>2012</v>
      </c>
      <c r="C26" s="10">
        <v>6963.8</v>
      </c>
      <c r="D26" s="10">
        <v>5766.26</v>
      </c>
      <c r="E26" s="11"/>
      <c r="F26" s="11"/>
      <c r="G26" s="9"/>
      <c r="H26" s="9"/>
      <c r="I26"/>
      <c r="J26"/>
      <c r="K26"/>
      <c r="L26"/>
      <c r="M26"/>
    </row>
    <row r="27" spans="1:13" x14ac:dyDescent="0.25">
      <c r="B27" s="6">
        <v>2013</v>
      </c>
      <c r="C27" s="10">
        <v>7817.1999999999989</v>
      </c>
      <c r="D27" s="11"/>
      <c r="E27" s="11"/>
      <c r="F27" s="9"/>
      <c r="G27" s="9"/>
      <c r="H27" s="9"/>
      <c r="I27"/>
      <c r="J27"/>
      <c r="K27"/>
      <c r="L27"/>
      <c r="M27"/>
    </row>
    <row r="28" spans="1:13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  <c r="M28"/>
    </row>
    <row r="29" spans="1:13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  <c r="M29"/>
    </row>
    <row r="30" spans="1:13" x14ac:dyDescent="0.25">
      <c r="C30" s="9"/>
      <c r="D30" s="9"/>
      <c r="E30" s="9"/>
      <c r="F30" s="9"/>
      <c r="G30" s="9"/>
      <c r="H30" s="9"/>
      <c r="I30"/>
      <c r="J30"/>
      <c r="K30"/>
      <c r="L30"/>
      <c r="M30"/>
    </row>
    <row r="31" spans="1:13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  <c r="M31"/>
    </row>
    <row r="32" spans="1:13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>
        <v>5</v>
      </c>
      <c r="I32"/>
      <c r="J32"/>
      <c r="K32"/>
      <c r="L32"/>
      <c r="M32"/>
    </row>
    <row r="33" spans="1:13" x14ac:dyDescent="0.25">
      <c r="B33" s="6">
        <v>2006</v>
      </c>
      <c r="C33" s="10">
        <f t="shared" ref="C33:C40" si="2">C20</f>
        <v>2222.4726819999996</v>
      </c>
      <c r="D33" s="10">
        <f>C33+D20</f>
        <v>4085.6173739999999</v>
      </c>
      <c r="E33" s="10">
        <f t="shared" ref="E33:H38" si="3">D33+E20</f>
        <v>4775.3140149999999</v>
      </c>
      <c r="F33" s="10">
        <f t="shared" si="3"/>
        <v>4997.8408250000002</v>
      </c>
      <c r="G33" s="10">
        <f t="shared" si="3"/>
        <v>5063.2555550000006</v>
      </c>
      <c r="H33" s="11">
        <f t="shared" si="3"/>
        <v>5103.498915000001</v>
      </c>
      <c r="I33"/>
      <c r="J33"/>
      <c r="K33"/>
      <c r="L33"/>
      <c r="M33"/>
    </row>
    <row r="34" spans="1:13" x14ac:dyDescent="0.25">
      <c r="B34" s="6">
        <v>2007</v>
      </c>
      <c r="C34" s="10">
        <f t="shared" si="2"/>
        <v>2106.4078410000002</v>
      </c>
      <c r="D34" s="10">
        <f t="shared" ref="D34:D39" si="4">C34+D21</f>
        <v>4515.199584</v>
      </c>
      <c r="E34" s="10">
        <f t="shared" si="3"/>
        <v>5235.881214</v>
      </c>
      <c r="F34" s="10">
        <f t="shared" si="3"/>
        <v>5518.9016140000003</v>
      </c>
      <c r="G34" s="10">
        <f t="shared" si="3"/>
        <v>5568.418944</v>
      </c>
      <c r="H34" s="11">
        <f t="shared" si="3"/>
        <v>5700.418944</v>
      </c>
      <c r="I34"/>
      <c r="J34"/>
      <c r="K34"/>
      <c r="L34"/>
      <c r="M34"/>
    </row>
    <row r="35" spans="1:13" x14ac:dyDescent="0.25">
      <c r="B35" s="6">
        <v>2008</v>
      </c>
      <c r="C35" s="10">
        <f t="shared" si="2"/>
        <v>2853.0635040000002</v>
      </c>
      <c r="D35" s="10">
        <f t="shared" si="4"/>
        <v>5534.2503040000001</v>
      </c>
      <c r="E35" s="10">
        <f t="shared" si="3"/>
        <v>6595.8504840000005</v>
      </c>
      <c r="F35" s="10">
        <f t="shared" si="3"/>
        <v>6836.8870140000008</v>
      </c>
      <c r="G35" s="10">
        <f t="shared" si="3"/>
        <v>6894.647014000001</v>
      </c>
      <c r="H35" s="11">
        <f t="shared" si="3"/>
        <v>6963.8670140000013</v>
      </c>
      <c r="I35"/>
      <c r="J35"/>
      <c r="K35"/>
      <c r="L35"/>
      <c r="M35"/>
    </row>
    <row r="36" spans="1:13" x14ac:dyDescent="0.25">
      <c r="B36" s="6">
        <v>2009</v>
      </c>
      <c r="C36" s="10">
        <f t="shared" si="2"/>
        <v>3577.8245400000001</v>
      </c>
      <c r="D36" s="10">
        <f t="shared" si="4"/>
        <v>7153.2217200000005</v>
      </c>
      <c r="E36" s="10">
        <f t="shared" si="3"/>
        <v>8131.0636500000001</v>
      </c>
      <c r="F36" s="10">
        <f t="shared" si="3"/>
        <v>8394.2536500000006</v>
      </c>
      <c r="G36" s="10">
        <f t="shared" si="3"/>
        <v>8513.7236499999999</v>
      </c>
      <c r="H36" s="11"/>
      <c r="I36"/>
      <c r="J36"/>
      <c r="K36"/>
      <c r="L36"/>
      <c r="M36"/>
    </row>
    <row r="37" spans="1:13" x14ac:dyDescent="0.25">
      <c r="B37" s="6">
        <v>2010</v>
      </c>
      <c r="C37" s="10">
        <f t="shared" si="2"/>
        <v>4805.9272899999996</v>
      </c>
      <c r="D37" s="10">
        <f t="shared" si="4"/>
        <v>8635.9333100000003</v>
      </c>
      <c r="E37" s="10">
        <f t="shared" si="3"/>
        <v>9629.8433100000002</v>
      </c>
      <c r="F37" s="10">
        <f t="shared" si="3"/>
        <v>9940.3733100000009</v>
      </c>
      <c r="G37" s="11"/>
      <c r="H37" s="11"/>
      <c r="I37"/>
      <c r="J37"/>
      <c r="K37"/>
      <c r="L37"/>
      <c r="M37"/>
    </row>
    <row r="38" spans="1:13" x14ac:dyDescent="0.25">
      <c r="B38" s="6">
        <v>2011</v>
      </c>
      <c r="C38" s="10">
        <f t="shared" si="2"/>
        <v>5770.6487400000005</v>
      </c>
      <c r="D38" s="10">
        <f t="shared" si="4"/>
        <v>10864.72874</v>
      </c>
      <c r="E38" s="10">
        <f t="shared" si="3"/>
        <v>12065.748740000001</v>
      </c>
      <c r="F38" s="11"/>
      <c r="G38" s="11"/>
      <c r="H38" s="9"/>
      <c r="I38"/>
      <c r="J38"/>
      <c r="K38"/>
      <c r="L38"/>
      <c r="M38"/>
    </row>
    <row r="39" spans="1:13" x14ac:dyDescent="0.25">
      <c r="B39" s="6">
        <v>2012</v>
      </c>
      <c r="C39" s="10">
        <f t="shared" si="2"/>
        <v>6963.8</v>
      </c>
      <c r="D39" s="10">
        <f t="shared" si="4"/>
        <v>12730.060000000001</v>
      </c>
      <c r="E39" s="11"/>
      <c r="F39" s="11"/>
      <c r="G39" s="9"/>
      <c r="H39" s="9"/>
      <c r="I39"/>
      <c r="J39"/>
      <c r="K39"/>
      <c r="L39"/>
      <c r="M39"/>
    </row>
    <row r="40" spans="1:13" x14ac:dyDescent="0.25">
      <c r="B40" s="6">
        <v>2013</v>
      </c>
      <c r="C40" s="10">
        <f t="shared" si="2"/>
        <v>7817.1999999999989</v>
      </c>
      <c r="D40" s="11"/>
      <c r="E40" s="11"/>
      <c r="F40" s="9"/>
      <c r="G40" s="9"/>
      <c r="H40" s="9"/>
      <c r="I40"/>
      <c r="J40"/>
      <c r="K40"/>
      <c r="L40"/>
      <c r="M40"/>
    </row>
    <row r="41" spans="1:13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  <c r="M41"/>
    </row>
    <row r="42" spans="1:13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  <c r="M42"/>
    </row>
    <row r="43" spans="1:13" x14ac:dyDescent="0.25">
      <c r="C43" s="9"/>
      <c r="D43" s="9"/>
      <c r="E43" s="9"/>
      <c r="F43" s="9"/>
      <c r="G43" s="9"/>
      <c r="H43" s="9"/>
      <c r="I43"/>
      <c r="J43"/>
      <c r="K43"/>
      <c r="L43"/>
      <c r="M43"/>
    </row>
    <row r="44" spans="1:13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  <c r="M44"/>
    </row>
    <row r="45" spans="1:13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>
        <v>5</v>
      </c>
      <c r="I45"/>
      <c r="J45"/>
      <c r="K45"/>
      <c r="L45"/>
      <c r="M45"/>
    </row>
    <row r="46" spans="1:13" x14ac:dyDescent="0.25">
      <c r="B46" s="6">
        <v>2006</v>
      </c>
      <c r="C46" s="10">
        <v>6.7383660000000001</v>
      </c>
      <c r="D46" s="10">
        <v>0</v>
      </c>
      <c r="E46" s="10">
        <v>0</v>
      </c>
      <c r="F46" s="10">
        <v>0</v>
      </c>
      <c r="G46" s="10">
        <v>4.0000000000000001E-3</v>
      </c>
      <c r="H46" s="11">
        <v>0</v>
      </c>
      <c r="I46"/>
      <c r="J46"/>
      <c r="K46"/>
      <c r="L46"/>
      <c r="M46"/>
    </row>
    <row r="47" spans="1:13" x14ac:dyDescent="0.25">
      <c r="B47" s="6">
        <v>2007</v>
      </c>
      <c r="C47" s="10">
        <v>5.7425480000000002</v>
      </c>
      <c r="D47" s="10">
        <v>0</v>
      </c>
      <c r="E47" s="10">
        <v>0</v>
      </c>
      <c r="F47" s="10">
        <v>2.1999999999999999E-2</v>
      </c>
      <c r="G47" s="10">
        <v>0</v>
      </c>
      <c r="H47" s="11">
        <v>0</v>
      </c>
      <c r="I47"/>
      <c r="J47"/>
      <c r="K47"/>
      <c r="L47"/>
      <c r="M47"/>
    </row>
    <row r="48" spans="1:13" x14ac:dyDescent="0.25">
      <c r="B48" s="6">
        <v>2008</v>
      </c>
      <c r="C48" s="10">
        <v>2.5559319999999999</v>
      </c>
      <c r="D48" s="10">
        <v>0</v>
      </c>
      <c r="E48" s="10">
        <v>0.192</v>
      </c>
      <c r="F48" s="10">
        <v>0</v>
      </c>
      <c r="G48" s="10">
        <v>-2</v>
      </c>
      <c r="H48" s="11">
        <v>0</v>
      </c>
      <c r="I48"/>
      <c r="J48"/>
      <c r="K48"/>
      <c r="L48"/>
      <c r="M48"/>
    </row>
    <row r="49" spans="1:13" x14ac:dyDescent="0.25">
      <c r="B49" s="6">
        <v>2009</v>
      </c>
      <c r="C49" s="10">
        <v>0</v>
      </c>
      <c r="D49" s="10">
        <v>57.005000000000003</v>
      </c>
      <c r="E49" s="10">
        <v>5</v>
      </c>
      <c r="F49" s="10">
        <v>-15</v>
      </c>
      <c r="G49" s="10">
        <v>-2</v>
      </c>
      <c r="H49" s="11"/>
      <c r="I49"/>
      <c r="J49"/>
      <c r="K49"/>
      <c r="L49"/>
      <c r="M49"/>
    </row>
    <row r="50" spans="1:13" x14ac:dyDescent="0.25">
      <c r="B50" s="6">
        <v>2010</v>
      </c>
      <c r="C50" s="10">
        <v>114.07</v>
      </c>
      <c r="D50" s="10">
        <v>33</v>
      </c>
      <c r="E50" s="10">
        <v>-1</v>
      </c>
      <c r="F50" s="10">
        <v>-5.1100000000000003</v>
      </c>
      <c r="G50" s="11"/>
      <c r="H50" s="11"/>
      <c r="I50"/>
      <c r="J50"/>
      <c r="K50"/>
      <c r="L50"/>
      <c r="M50"/>
    </row>
    <row r="51" spans="1:13" x14ac:dyDescent="0.25">
      <c r="B51" s="6">
        <v>2011</v>
      </c>
      <c r="C51" s="10">
        <v>71</v>
      </c>
      <c r="D51" s="10">
        <v>54</v>
      </c>
      <c r="E51" s="10">
        <v>1.72</v>
      </c>
      <c r="F51" s="11"/>
      <c r="G51" s="11"/>
      <c r="H51" s="9"/>
      <c r="I51"/>
      <c r="J51"/>
      <c r="K51"/>
      <c r="L51"/>
      <c r="M51"/>
    </row>
    <row r="52" spans="1:13" x14ac:dyDescent="0.25">
      <c r="B52" s="6">
        <v>2012</v>
      </c>
      <c r="C52" s="10">
        <v>100</v>
      </c>
      <c r="D52" s="10">
        <v>38.44</v>
      </c>
      <c r="E52" s="11"/>
      <c r="F52" s="11"/>
      <c r="G52" s="9"/>
      <c r="H52" s="9"/>
      <c r="I52"/>
      <c r="J52"/>
      <c r="K52"/>
      <c r="L52"/>
      <c r="M52"/>
    </row>
    <row r="53" spans="1:13" x14ac:dyDescent="0.25">
      <c r="B53" s="6">
        <v>2013</v>
      </c>
      <c r="C53" s="10">
        <v>70.34</v>
      </c>
      <c r="D53" s="11"/>
      <c r="E53" s="11"/>
      <c r="F53" s="9"/>
      <c r="G53" s="9"/>
      <c r="H53" s="9"/>
      <c r="I53"/>
      <c r="J53"/>
      <c r="K53"/>
      <c r="L53"/>
      <c r="M53"/>
    </row>
    <row r="54" spans="1:13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  <c r="M54"/>
    </row>
    <row r="55" spans="1:13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  <c r="M55"/>
    </row>
    <row r="56" spans="1:13" x14ac:dyDescent="0.25">
      <c r="C56" s="9"/>
      <c r="D56" s="9"/>
      <c r="E56" s="9"/>
      <c r="F56" s="9"/>
      <c r="G56" s="9"/>
      <c r="H56" s="9"/>
      <c r="I56"/>
      <c r="J56"/>
      <c r="K56"/>
      <c r="L56"/>
      <c r="M56"/>
    </row>
    <row r="57" spans="1:13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  <c r="M57"/>
    </row>
    <row r="58" spans="1:13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>
        <v>5</v>
      </c>
      <c r="I58"/>
      <c r="J58"/>
      <c r="K58"/>
      <c r="L58"/>
      <c r="M58"/>
    </row>
    <row r="59" spans="1:13" x14ac:dyDescent="0.25">
      <c r="B59" s="6">
        <v>2006</v>
      </c>
      <c r="C59" s="10">
        <v>1537.0633990000003</v>
      </c>
      <c r="D59" s="10">
        <v>1064.4853270000001</v>
      </c>
      <c r="E59" s="10">
        <v>644.75334099999998</v>
      </c>
      <c r="F59" s="10">
        <v>467.99467999999996</v>
      </c>
      <c r="G59" s="10">
        <v>70.29119</v>
      </c>
      <c r="H59" s="11">
        <v>478.69251999999994</v>
      </c>
      <c r="I59"/>
      <c r="J59"/>
      <c r="K59"/>
      <c r="L59"/>
      <c r="M59"/>
    </row>
    <row r="60" spans="1:13" x14ac:dyDescent="0.25">
      <c r="B60" s="6">
        <v>2007</v>
      </c>
      <c r="C60" s="10">
        <v>1796.1238089999999</v>
      </c>
      <c r="D60" s="10">
        <v>1248.6393479999999</v>
      </c>
      <c r="E60" s="10">
        <v>704.03880000000015</v>
      </c>
      <c r="F60" s="10">
        <v>304.26351999999997</v>
      </c>
      <c r="G60" s="10">
        <v>60.22457</v>
      </c>
      <c r="H60" s="11">
        <v>279.7</v>
      </c>
      <c r="I60"/>
      <c r="J60"/>
      <c r="K60"/>
      <c r="L60"/>
      <c r="M60"/>
    </row>
    <row r="61" spans="1:13" x14ac:dyDescent="0.25">
      <c r="B61" s="6">
        <v>2008</v>
      </c>
      <c r="C61" s="10">
        <v>1313.928627</v>
      </c>
      <c r="D61" s="10">
        <v>1060.61645</v>
      </c>
      <c r="E61" s="10">
        <v>503.31027999999992</v>
      </c>
      <c r="F61" s="10">
        <v>405.73482000000001</v>
      </c>
      <c r="G61" s="10">
        <v>141.82</v>
      </c>
      <c r="H61" s="11">
        <v>502.3</v>
      </c>
      <c r="I61"/>
      <c r="J61"/>
      <c r="K61"/>
      <c r="L61"/>
      <c r="M61"/>
    </row>
    <row r="62" spans="1:13" x14ac:dyDescent="0.25">
      <c r="B62" s="6">
        <v>2009</v>
      </c>
      <c r="C62" s="10">
        <v>1624.4985100000001</v>
      </c>
      <c r="D62" s="10">
        <v>1079.5632199999998</v>
      </c>
      <c r="E62" s="10">
        <v>476.26801</v>
      </c>
      <c r="F62" s="10">
        <v>682.95</v>
      </c>
      <c r="G62" s="10">
        <v>579.23</v>
      </c>
      <c r="H62" s="11"/>
      <c r="I62"/>
      <c r="J62"/>
      <c r="K62"/>
      <c r="L62"/>
      <c r="M62"/>
    </row>
    <row r="63" spans="1:13" x14ac:dyDescent="0.25">
      <c r="B63" s="6">
        <v>2010</v>
      </c>
      <c r="C63" s="10">
        <v>2226.5062699999999</v>
      </c>
      <c r="D63" s="10">
        <v>1394.04322</v>
      </c>
      <c r="E63" s="10">
        <v>766.29</v>
      </c>
      <c r="F63" s="10">
        <v>663.28</v>
      </c>
      <c r="G63" s="11"/>
      <c r="H63" s="11"/>
      <c r="I63"/>
      <c r="J63"/>
      <c r="K63"/>
      <c r="L63"/>
      <c r="M63"/>
    </row>
    <row r="64" spans="1:13" x14ac:dyDescent="0.25">
      <c r="B64" s="6">
        <v>2011</v>
      </c>
      <c r="C64" s="10">
        <v>2784.9523099999997</v>
      </c>
      <c r="D64" s="10">
        <v>1512.17</v>
      </c>
      <c r="E64" s="10">
        <v>896.27</v>
      </c>
      <c r="F64" s="11"/>
      <c r="G64" s="11"/>
      <c r="H64" s="9"/>
      <c r="I64"/>
      <c r="J64"/>
      <c r="K64"/>
      <c r="L64"/>
      <c r="M64"/>
    </row>
    <row r="65" spans="1:13" x14ac:dyDescent="0.25">
      <c r="B65" s="6">
        <v>2012</v>
      </c>
      <c r="C65" s="10">
        <v>2549.4299999999998</v>
      </c>
      <c r="D65" s="10">
        <v>1366.3300000000002</v>
      </c>
      <c r="E65" s="11"/>
      <c r="F65" s="11"/>
      <c r="G65" s="9"/>
      <c r="H65" s="9"/>
      <c r="I65"/>
      <c r="J65"/>
      <c r="K65"/>
      <c r="L65"/>
      <c r="M65"/>
    </row>
    <row r="66" spans="1:13" x14ac:dyDescent="0.25">
      <c r="B66" s="6">
        <v>2013</v>
      </c>
      <c r="C66" s="10">
        <v>2569.7199999999998</v>
      </c>
      <c r="D66" s="11"/>
      <c r="E66" s="11"/>
      <c r="F66" s="9"/>
      <c r="G66" s="9"/>
      <c r="H66" s="9"/>
      <c r="I66"/>
      <c r="J66"/>
      <c r="K66"/>
      <c r="L66"/>
      <c r="M66"/>
    </row>
    <row r="67" spans="1:13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  <c r="M67"/>
    </row>
    <row r="68" spans="1:13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  <c r="M68"/>
    </row>
    <row r="69" spans="1:13" x14ac:dyDescent="0.25">
      <c r="C69" s="1"/>
      <c r="I69"/>
      <c r="J69"/>
      <c r="K69"/>
      <c r="L69"/>
      <c r="M69"/>
    </row>
    <row r="70" spans="1:13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  <c r="M70"/>
    </row>
    <row r="71" spans="1:13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>
        <v>5</v>
      </c>
      <c r="I71"/>
      <c r="J71"/>
      <c r="K71"/>
      <c r="L71"/>
      <c r="M71"/>
    </row>
    <row r="72" spans="1:13" x14ac:dyDescent="0.25">
      <c r="B72" s="6">
        <v>2006</v>
      </c>
      <c r="C72" s="10">
        <v>2354.8495879999996</v>
      </c>
      <c r="D72" s="10">
        <v>462.93185399999999</v>
      </c>
      <c r="E72" s="10">
        <v>116.36281000000001</v>
      </c>
      <c r="F72" s="10">
        <v>22.554250000000003</v>
      </c>
      <c r="G72" s="10">
        <v>14.59186</v>
      </c>
      <c r="H72" s="11">
        <v>22.068680000000001</v>
      </c>
      <c r="I72"/>
      <c r="J72"/>
      <c r="K72"/>
      <c r="L72"/>
      <c r="M72"/>
    </row>
    <row r="73" spans="1:13" x14ac:dyDescent="0.25">
      <c r="B73" s="6">
        <v>2007</v>
      </c>
      <c r="C73" s="10">
        <v>2693.2747130000002</v>
      </c>
      <c r="D73" s="10">
        <v>447.95800899999995</v>
      </c>
      <c r="E73" s="10">
        <v>108.45207459271063</v>
      </c>
      <c r="F73" s="10">
        <v>45.368049999999997</v>
      </c>
      <c r="G73" s="10">
        <v>11.93831</v>
      </c>
      <c r="H73" s="11">
        <v>41.23</v>
      </c>
      <c r="I73"/>
      <c r="J73"/>
      <c r="K73"/>
      <c r="L73"/>
      <c r="M73"/>
    </row>
    <row r="74" spans="1:13" x14ac:dyDescent="0.25">
      <c r="B74" s="6">
        <v>2008</v>
      </c>
      <c r="C74" s="10">
        <v>3390.6541200000006</v>
      </c>
      <c r="D74" s="10">
        <v>751.44226674832373</v>
      </c>
      <c r="E74" s="10">
        <v>146.67657</v>
      </c>
      <c r="F74" s="10">
        <v>39.784230000000001</v>
      </c>
      <c r="G74" s="10">
        <v>32.31</v>
      </c>
      <c r="H74" s="11">
        <v>89.13</v>
      </c>
      <c r="I74"/>
      <c r="J74"/>
      <c r="K74"/>
      <c r="L74"/>
      <c r="M74"/>
    </row>
    <row r="75" spans="1:13" x14ac:dyDescent="0.25">
      <c r="B75" s="6">
        <v>2009</v>
      </c>
      <c r="C75" s="10">
        <v>3385.0627879286994</v>
      </c>
      <c r="D75" s="10">
        <v>484.63639000000001</v>
      </c>
      <c r="E75" s="10">
        <v>169.13656999999998</v>
      </c>
      <c r="F75" s="10">
        <v>46.59</v>
      </c>
      <c r="G75" s="10">
        <v>25.97</v>
      </c>
      <c r="H75" s="11"/>
      <c r="I75"/>
      <c r="J75"/>
      <c r="K75"/>
      <c r="L75"/>
      <c r="M75"/>
    </row>
    <row r="76" spans="1:13" x14ac:dyDescent="0.25">
      <c r="B76" s="6">
        <v>2010</v>
      </c>
      <c r="C76" s="10">
        <v>4194.3125099999997</v>
      </c>
      <c r="D76" s="10">
        <v>952.53697999999997</v>
      </c>
      <c r="E76" s="10">
        <v>185.59</v>
      </c>
      <c r="F76" s="10">
        <v>61.81</v>
      </c>
      <c r="G76" s="11"/>
      <c r="H76" s="11"/>
      <c r="I76"/>
      <c r="J76"/>
      <c r="K76"/>
      <c r="L76"/>
      <c r="M76"/>
    </row>
    <row r="77" spans="1:13" x14ac:dyDescent="0.25">
      <c r="B77" s="6">
        <v>2011</v>
      </c>
      <c r="C77" s="10">
        <v>4813.26548</v>
      </c>
      <c r="D77" s="10">
        <v>1123.18</v>
      </c>
      <c r="E77" s="10">
        <v>218.52999999999997</v>
      </c>
      <c r="F77" s="11"/>
      <c r="G77" s="11"/>
      <c r="H77" s="9"/>
      <c r="I77"/>
      <c r="J77"/>
      <c r="K77"/>
      <c r="L77"/>
      <c r="M77"/>
    </row>
    <row r="78" spans="1:13" x14ac:dyDescent="0.25">
      <c r="B78" s="6">
        <v>2012</v>
      </c>
      <c r="C78" s="10">
        <v>5369.31</v>
      </c>
      <c r="D78" s="10">
        <v>1299.7500000000002</v>
      </c>
      <c r="E78" s="11"/>
      <c r="F78" s="11"/>
      <c r="G78" s="9"/>
      <c r="H78" s="9"/>
      <c r="I78"/>
      <c r="J78"/>
      <c r="K78"/>
      <c r="L78"/>
      <c r="M78"/>
    </row>
    <row r="79" spans="1:13" x14ac:dyDescent="0.25">
      <c r="B79" s="6">
        <v>2013</v>
      </c>
      <c r="C79" s="10">
        <v>5141.1600000000008</v>
      </c>
      <c r="D79" s="11"/>
      <c r="E79" s="11"/>
      <c r="F79" s="9"/>
      <c r="G79" s="9"/>
      <c r="H79" s="9"/>
      <c r="I79"/>
      <c r="J79"/>
      <c r="K79"/>
      <c r="L79"/>
      <c r="M79"/>
    </row>
    <row r="80" spans="1:13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  <c r="M80"/>
    </row>
    <row r="81" spans="1:13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  <c r="M81"/>
    </row>
    <row r="82" spans="1:13" x14ac:dyDescent="0.25">
      <c r="I82"/>
      <c r="J82"/>
      <c r="K82"/>
      <c r="L82"/>
      <c r="M82"/>
    </row>
    <row r="83" spans="1:13" x14ac:dyDescent="0.25">
      <c r="A83" s="2" t="s">
        <v>14</v>
      </c>
      <c r="I83"/>
      <c r="J83"/>
      <c r="K83"/>
      <c r="L83"/>
      <c r="M83"/>
    </row>
    <row r="84" spans="1:13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>
        <v>5</v>
      </c>
      <c r="I84"/>
      <c r="J84"/>
      <c r="K84"/>
      <c r="L84"/>
      <c r="M84"/>
    </row>
    <row r="85" spans="1:13" x14ac:dyDescent="0.25">
      <c r="B85" s="6">
        <v>2006</v>
      </c>
      <c r="C85" s="10">
        <f>(C33+C59)-C46</f>
        <v>3752.7977150000002</v>
      </c>
      <c r="D85" s="10">
        <f t="shared" ref="D85:H91" si="5">C85+(D33+D59)-(C33+C59)-D46</f>
        <v>5143.3643350000002</v>
      </c>
      <c r="E85" s="10">
        <f t="shared" si="5"/>
        <v>5413.32899</v>
      </c>
      <c r="F85" s="10">
        <f t="shared" si="5"/>
        <v>5459.0971390000013</v>
      </c>
      <c r="G85" s="10">
        <f t="shared" si="5"/>
        <v>5126.8043790000011</v>
      </c>
      <c r="H85" s="11">
        <f t="shared" si="5"/>
        <v>5575.4490690000011</v>
      </c>
      <c r="I85"/>
      <c r="J85"/>
      <c r="K85"/>
      <c r="L85"/>
      <c r="M85"/>
    </row>
    <row r="86" spans="1:13" x14ac:dyDescent="0.25">
      <c r="B86" s="6">
        <v>2007</v>
      </c>
      <c r="C86" s="10">
        <f t="shared" ref="C86:C92" si="6">(C34+C60)-C47</f>
        <v>3896.7891019999997</v>
      </c>
      <c r="D86" s="10">
        <f t="shared" si="5"/>
        <v>5758.0963839999995</v>
      </c>
      <c r="E86" s="10">
        <f t="shared" si="5"/>
        <v>5934.1774660000001</v>
      </c>
      <c r="F86" s="10">
        <f t="shared" si="5"/>
        <v>5817.4005859999997</v>
      </c>
      <c r="G86" s="10">
        <f t="shared" si="5"/>
        <v>5622.8789659999984</v>
      </c>
      <c r="H86" s="11">
        <f t="shared" si="5"/>
        <v>5974.3543959999979</v>
      </c>
      <c r="I86"/>
      <c r="J86"/>
      <c r="K86"/>
      <c r="L86"/>
      <c r="M86"/>
    </row>
    <row r="87" spans="1:13" x14ac:dyDescent="0.25">
      <c r="B87" s="6">
        <v>2008</v>
      </c>
      <c r="C87" s="10">
        <f t="shared" si="6"/>
        <v>4164.4361989999998</v>
      </c>
      <c r="D87" s="10">
        <f t="shared" si="5"/>
        <v>6592.3108220000004</v>
      </c>
      <c r="E87" s="10">
        <f t="shared" si="5"/>
        <v>7096.4128319999991</v>
      </c>
      <c r="F87" s="10">
        <f t="shared" si="5"/>
        <v>7239.8739019999994</v>
      </c>
      <c r="G87" s="10">
        <f t="shared" si="5"/>
        <v>7035.7190820000005</v>
      </c>
      <c r="H87" s="11">
        <f t="shared" si="5"/>
        <v>7465.4190820000013</v>
      </c>
      <c r="I87"/>
      <c r="J87"/>
      <c r="K87"/>
      <c r="L87"/>
      <c r="M87"/>
    </row>
    <row r="88" spans="1:13" x14ac:dyDescent="0.25">
      <c r="B88" s="6">
        <v>2009</v>
      </c>
      <c r="C88" s="10">
        <f t="shared" si="6"/>
        <v>5202.32305</v>
      </c>
      <c r="D88" s="10">
        <f t="shared" si="5"/>
        <v>8175.7799400000013</v>
      </c>
      <c r="E88" s="10">
        <f t="shared" si="5"/>
        <v>8545.3266600000006</v>
      </c>
      <c r="F88" s="10">
        <f t="shared" si="5"/>
        <v>9030.1986500000021</v>
      </c>
      <c r="G88" s="10">
        <f t="shared" si="5"/>
        <v>9047.9486500000003</v>
      </c>
      <c r="H88" s="11"/>
      <c r="I88"/>
      <c r="J88"/>
      <c r="K88"/>
      <c r="L88"/>
      <c r="M88"/>
    </row>
    <row r="89" spans="1:13" x14ac:dyDescent="0.25">
      <c r="B89" s="6">
        <v>2010</v>
      </c>
      <c r="C89" s="10">
        <f t="shared" si="6"/>
        <v>6918.3635599999998</v>
      </c>
      <c r="D89" s="10">
        <f t="shared" si="5"/>
        <v>9882.9065299999984</v>
      </c>
      <c r="E89" s="10">
        <f t="shared" si="5"/>
        <v>10250.063309999998</v>
      </c>
      <c r="F89" s="10">
        <f t="shared" si="5"/>
        <v>10462.693309999999</v>
      </c>
      <c r="G89" s="11"/>
      <c r="H89" s="11"/>
      <c r="I89"/>
      <c r="J89"/>
      <c r="K89"/>
      <c r="L89"/>
      <c r="M89"/>
    </row>
    <row r="90" spans="1:13" x14ac:dyDescent="0.25">
      <c r="B90" s="6">
        <v>2011</v>
      </c>
      <c r="C90" s="10">
        <f t="shared" si="6"/>
        <v>8484.6010500000011</v>
      </c>
      <c r="D90" s="10">
        <f t="shared" si="5"/>
        <v>12251.898740000001</v>
      </c>
      <c r="E90" s="10">
        <f t="shared" si="5"/>
        <v>12835.298740000004</v>
      </c>
      <c r="F90" s="11"/>
      <c r="G90" s="11"/>
      <c r="H90" s="9"/>
      <c r="I90"/>
      <c r="J90"/>
      <c r="K90"/>
      <c r="L90"/>
      <c r="M90"/>
    </row>
    <row r="91" spans="1:13" x14ac:dyDescent="0.25">
      <c r="B91" s="6">
        <v>2012</v>
      </c>
      <c r="C91" s="10">
        <f t="shared" si="6"/>
        <v>9413.23</v>
      </c>
      <c r="D91" s="10">
        <f t="shared" si="5"/>
        <v>13957.950000000003</v>
      </c>
      <c r="E91" s="11"/>
      <c r="F91" s="11"/>
      <c r="G91" s="9"/>
      <c r="H91" s="9"/>
      <c r="I91"/>
      <c r="J91"/>
      <c r="K91"/>
      <c r="L91"/>
      <c r="M91"/>
    </row>
    <row r="92" spans="1:13" x14ac:dyDescent="0.25">
      <c r="B92" s="6">
        <v>2013</v>
      </c>
      <c r="C92" s="10">
        <f t="shared" si="6"/>
        <v>10316.579999999998</v>
      </c>
      <c r="D92" s="11"/>
      <c r="E92" s="11"/>
      <c r="F92" s="9"/>
      <c r="G92" s="9"/>
      <c r="H92" s="9"/>
      <c r="I92"/>
      <c r="J92"/>
      <c r="K92"/>
      <c r="L92"/>
      <c r="M92"/>
    </row>
    <row r="93" spans="1:13" x14ac:dyDescent="0.25">
      <c r="B93" s="6">
        <v>2014</v>
      </c>
      <c r="C93" s="11"/>
      <c r="D93" s="11"/>
      <c r="E93" s="9"/>
      <c r="F93" s="9"/>
      <c r="G93" s="9"/>
      <c r="H93" s="9"/>
      <c r="I93"/>
      <c r="J93"/>
      <c r="K93"/>
      <c r="L93"/>
      <c r="M93"/>
    </row>
    <row r="94" spans="1:13" x14ac:dyDescent="0.25">
      <c r="B94" s="6">
        <v>2015</v>
      </c>
      <c r="C94" s="11"/>
      <c r="D94" s="9"/>
      <c r="E94" s="9"/>
      <c r="F94" s="9"/>
      <c r="G94" s="9"/>
      <c r="H94" s="9"/>
      <c r="I94"/>
      <c r="J94"/>
      <c r="K94"/>
      <c r="L94"/>
      <c r="M94"/>
    </row>
    <row r="95" spans="1:13" x14ac:dyDescent="0.25">
      <c r="A95" s="2" t="s">
        <v>8</v>
      </c>
      <c r="I95"/>
      <c r="J95"/>
      <c r="K95"/>
      <c r="L95"/>
      <c r="M95"/>
    </row>
    <row r="96" spans="1:13" x14ac:dyDescent="0.25">
      <c r="A96" s="2" t="s">
        <v>16</v>
      </c>
      <c r="D96" s="12">
        <f>SUM(D85:D89)/SUM(C85:C89)</f>
        <v>1.4853933290412586</v>
      </c>
      <c r="E96" s="12">
        <f>SUM(E85:E88)/SUM(D85:D88)</f>
        <v>1.0514108891998679</v>
      </c>
      <c r="F96" s="12">
        <f>SUM(F85:F87)/SUM(E85:E87)</f>
        <v>1.0039282507079252</v>
      </c>
      <c r="G96" s="12">
        <f>SUM(G85:G86)/SUM(F85:F86)</f>
        <v>0.95328209229076033</v>
      </c>
      <c r="H96" s="13">
        <f>SUM(H85)/SUM(G85)</f>
        <v>1.0875096174602843</v>
      </c>
      <c r="I96"/>
      <c r="J96"/>
      <c r="K96"/>
      <c r="L96"/>
      <c r="M96"/>
    </row>
    <row r="97" spans="1:13" x14ac:dyDescent="0.25">
      <c r="A97" s="2" t="s">
        <v>17</v>
      </c>
      <c r="D97" s="12">
        <f t="shared" ref="D97:D98" si="7">SUM(D86:D90)/SUM(C86:C90)</f>
        <v>1.4881821334195442</v>
      </c>
      <c r="E97" s="12">
        <f t="shared" ref="E97:E98" si="8">SUM(E86:E89)/SUM(D86:D89)</f>
        <v>1.0465941736737212</v>
      </c>
      <c r="F97" s="12">
        <f t="shared" ref="F97:F98" si="9">SUM(F86:F88)/SUM(E86:E88)</f>
        <v>1.0237095916245786</v>
      </c>
      <c r="G97" s="12">
        <f t="shared" ref="G97:G98" si="10">SUM(G86:G87)/SUM(F86:F87)</f>
        <v>0.96946710124181013</v>
      </c>
      <c r="H97" s="13">
        <f t="shared" ref="H97:H98" si="11">SUM(H86)/SUM(G86)</f>
        <v>1.0625080909842226</v>
      </c>
      <c r="I97"/>
      <c r="J97"/>
      <c r="K97"/>
      <c r="L97"/>
      <c r="M97"/>
    </row>
    <row r="98" spans="1:13" x14ac:dyDescent="0.25">
      <c r="A98" s="2" t="s">
        <v>18</v>
      </c>
      <c r="D98" s="12">
        <f t="shared" si="7"/>
        <v>1.4879008479429259</v>
      </c>
      <c r="E98" s="12">
        <f t="shared" si="8"/>
        <v>1.0494325840556837</v>
      </c>
      <c r="F98" s="12">
        <f t="shared" si="9"/>
        <v>1.0324798959126571</v>
      </c>
      <c r="G98" s="12">
        <f t="shared" si="10"/>
        <v>0.98854308612304953</v>
      </c>
      <c r="H98" s="13">
        <f t="shared" si="11"/>
        <v>1.0610740700405925</v>
      </c>
    </row>
  </sheetData>
  <phoneticPr fontId="18" type="noConversion"/>
  <pageMargins left="0.7" right="0.7" top="0.75" bottom="0.75" header="0.3" footer="0.3"/>
  <pageSetup paperSize="9" scale="77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26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12242.437119000002</v>
      </c>
      <c r="D7" s="8">
        <v>10188.431782000001</v>
      </c>
      <c r="F7" s="8">
        <v>34915.55060273972</v>
      </c>
      <c r="G7" s="8">
        <v>2461.0319860000004</v>
      </c>
      <c r="H7" s="8">
        <f t="shared" ref="H7" si="0">C7/F7</f>
        <v>0.35062993158238709</v>
      </c>
    </row>
    <row r="8" spans="1:12" x14ac:dyDescent="0.25">
      <c r="B8" s="6">
        <v>2007</v>
      </c>
      <c r="C8" s="8">
        <v>10580.130482000002</v>
      </c>
      <c r="D8" s="8">
        <v>7826.7813360000018</v>
      </c>
      <c r="F8" s="8">
        <v>40770.591780821916</v>
      </c>
      <c r="G8" s="8">
        <v>1661.8517670000001</v>
      </c>
      <c r="H8" s="8">
        <f t="shared" ref="H8:H14" si="1">C8/F8</f>
        <v>0.25950397136439879</v>
      </c>
    </row>
    <row r="9" spans="1:12" x14ac:dyDescent="0.25">
      <c r="B9" s="6">
        <v>2008</v>
      </c>
      <c r="C9" s="8">
        <v>12263.856003000001</v>
      </c>
      <c r="D9" s="8">
        <v>9063.8520360000002</v>
      </c>
      <c r="F9" s="8">
        <v>33163.74262295082</v>
      </c>
      <c r="G9" s="8">
        <v>1669.4540659999993</v>
      </c>
      <c r="H9" s="8">
        <f t="shared" si="1"/>
        <v>0.3697971047005067</v>
      </c>
    </row>
    <row r="10" spans="1:12" x14ac:dyDescent="0.25">
      <c r="B10" s="6">
        <v>2009</v>
      </c>
      <c r="C10" s="8">
        <v>13571.92259</v>
      </c>
      <c r="D10" s="8">
        <v>10430.321087735732</v>
      </c>
      <c r="F10" s="8">
        <v>160491.35087835617</v>
      </c>
      <c r="G10" s="8">
        <v>1944.059147735732</v>
      </c>
      <c r="H10" s="8">
        <f t="shared" si="1"/>
        <v>8.4564822438853979E-2</v>
      </c>
    </row>
    <row r="11" spans="1:12" x14ac:dyDescent="0.25">
      <c r="B11" s="6">
        <v>2010</v>
      </c>
      <c r="C11" s="8">
        <v>15798.59438</v>
      </c>
      <c r="D11" s="8">
        <v>10480.130282530274</v>
      </c>
      <c r="E11" s="9"/>
      <c r="F11" s="8">
        <v>214673.85356164386</v>
      </c>
      <c r="G11" s="8">
        <v>2273.5335425302728</v>
      </c>
      <c r="H11" s="8">
        <f t="shared" si="1"/>
        <v>7.359347269304696E-2</v>
      </c>
      <c r="I11" s="9"/>
      <c r="J11" s="9"/>
      <c r="K11" s="9"/>
      <c r="L11" s="9"/>
    </row>
    <row r="12" spans="1:12" x14ac:dyDescent="0.25">
      <c r="B12" s="6">
        <v>2011</v>
      </c>
      <c r="C12" s="8">
        <v>16028.496440000001</v>
      </c>
      <c r="D12" s="8">
        <v>10202.995046043901</v>
      </c>
      <c r="E12" s="9"/>
      <c r="F12" s="8">
        <v>261511.25534246577</v>
      </c>
      <c r="G12" s="8">
        <v>1835.1091660438997</v>
      </c>
      <c r="H12" s="8">
        <f t="shared" si="1"/>
        <v>6.1291803364293657E-2</v>
      </c>
      <c r="I12" s="9"/>
      <c r="J12" s="9"/>
      <c r="K12" s="9"/>
      <c r="L12" s="9"/>
    </row>
    <row r="13" spans="1:12" x14ac:dyDescent="0.25">
      <c r="B13" s="6">
        <v>2012</v>
      </c>
      <c r="C13" s="8">
        <v>14993.04739</v>
      </c>
      <c r="D13" s="8">
        <v>9589.2673900000009</v>
      </c>
      <c r="E13" s="9"/>
      <c r="F13" s="8">
        <v>261137.37</v>
      </c>
      <c r="G13" s="8">
        <v>1341.4781400000002</v>
      </c>
      <c r="H13" s="8">
        <f t="shared" si="1"/>
        <v>5.7414407558749637E-2</v>
      </c>
      <c r="I13" s="9"/>
      <c r="J13" s="9"/>
      <c r="K13" s="9"/>
      <c r="L13" s="9"/>
    </row>
    <row r="14" spans="1:12" x14ac:dyDescent="0.25">
      <c r="B14" s="6">
        <v>2013</v>
      </c>
      <c r="C14" s="8">
        <v>14656.65</v>
      </c>
      <c r="D14" s="8">
        <v>9554.0799999999981</v>
      </c>
      <c r="E14" s="9"/>
      <c r="F14" s="8">
        <v>165664.11000000002</v>
      </c>
      <c r="G14" s="8">
        <v>1222.6299999999992</v>
      </c>
      <c r="H14" s="8">
        <f t="shared" si="1"/>
        <v>8.8472089700056322E-2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1461.6438290000001</v>
      </c>
      <c r="D20" s="10">
        <v>440.92631</v>
      </c>
      <c r="E20" s="10">
        <v>23.095733000000003</v>
      </c>
      <c r="F20" s="10">
        <v>43.472210000000004</v>
      </c>
      <c r="G20" s="10">
        <v>-3.0353300000000001</v>
      </c>
      <c r="H20" s="11">
        <v>-60.469920000000002</v>
      </c>
      <c r="I20"/>
      <c r="J20"/>
      <c r="K20"/>
      <c r="L20"/>
    </row>
    <row r="21" spans="1:12" x14ac:dyDescent="0.25">
      <c r="B21" s="6">
        <v>2007</v>
      </c>
      <c r="C21" s="10">
        <v>1441.610005</v>
      </c>
      <c r="D21" s="10">
        <v>2303.1433959999995</v>
      </c>
      <c r="E21" s="10">
        <v>87.449439999999996</v>
      </c>
      <c r="F21" s="10">
        <v>7.0407899999999994</v>
      </c>
      <c r="G21" s="10">
        <v>-57.995000000000005</v>
      </c>
      <c r="H21" s="11">
        <v>-3.92</v>
      </c>
      <c r="I21"/>
      <c r="J21"/>
      <c r="K21"/>
      <c r="L21"/>
    </row>
    <row r="22" spans="1:12" x14ac:dyDescent="0.25">
      <c r="B22" s="6">
        <v>2008</v>
      </c>
      <c r="C22" s="10">
        <v>3553.507302</v>
      </c>
      <c r="D22" s="10">
        <v>7315.7960999999987</v>
      </c>
      <c r="E22" s="10">
        <v>660.65923999999995</v>
      </c>
      <c r="F22" s="10">
        <v>36.227780000000003</v>
      </c>
      <c r="G22" s="10">
        <v>-16.849999999999998</v>
      </c>
      <c r="H22" s="11">
        <v>-310.28000000000003</v>
      </c>
      <c r="I22"/>
      <c r="J22"/>
      <c r="K22"/>
      <c r="L22"/>
    </row>
    <row r="23" spans="1:12" x14ac:dyDescent="0.25">
      <c r="B23" s="6">
        <v>2009</v>
      </c>
      <c r="C23" s="10">
        <v>9374.5848699999988</v>
      </c>
      <c r="D23" s="10">
        <v>3516.9937800000002</v>
      </c>
      <c r="E23" s="10">
        <v>676.08765999999991</v>
      </c>
      <c r="F23" s="10">
        <v>1790.25</v>
      </c>
      <c r="G23" s="10">
        <v>-7.4200000000000017</v>
      </c>
      <c r="H23" s="11"/>
      <c r="I23"/>
      <c r="J23"/>
      <c r="K23"/>
      <c r="L23"/>
    </row>
    <row r="24" spans="1:12" x14ac:dyDescent="0.25">
      <c r="B24" s="6">
        <v>2010</v>
      </c>
      <c r="C24" s="10">
        <v>6890.6066999999985</v>
      </c>
      <c r="D24" s="10">
        <v>9448.8292600000004</v>
      </c>
      <c r="E24" s="10">
        <v>-62.62</v>
      </c>
      <c r="F24" s="10">
        <v>9.620000000000001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1865.0950615031381</v>
      </c>
      <c r="D25" s="10">
        <v>1986.01</v>
      </c>
      <c r="E25" s="10">
        <v>13.870000000000001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3393.4300000000003</v>
      </c>
      <c r="D26" s="10">
        <v>942.9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3461.3900000000003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1461.6438290000001</v>
      </c>
      <c r="D33" s="10">
        <f>C33+D20</f>
        <v>1902.5701390000002</v>
      </c>
      <c r="E33" s="10">
        <f t="shared" ref="E33:H38" si="3">D33+E20</f>
        <v>1925.6658720000003</v>
      </c>
      <c r="F33" s="10">
        <f t="shared" si="3"/>
        <v>1969.1380820000002</v>
      </c>
      <c r="G33" s="10">
        <f t="shared" si="3"/>
        <v>1966.1027520000002</v>
      </c>
      <c r="H33" s="11">
        <f t="shared" si="3"/>
        <v>1905.6328320000002</v>
      </c>
      <c r="I33"/>
      <c r="J33"/>
      <c r="K33"/>
      <c r="L33"/>
    </row>
    <row r="34" spans="1:12" x14ac:dyDescent="0.25">
      <c r="B34" s="6">
        <v>2007</v>
      </c>
      <c r="C34" s="10">
        <f t="shared" si="2"/>
        <v>1441.610005</v>
      </c>
      <c r="D34" s="10">
        <f t="shared" ref="D34:D39" si="4">C34+D21</f>
        <v>3744.7534009999995</v>
      </c>
      <c r="E34" s="10">
        <f t="shared" si="3"/>
        <v>3832.2028409999994</v>
      </c>
      <c r="F34" s="10">
        <f t="shared" si="3"/>
        <v>3839.2436309999994</v>
      </c>
      <c r="G34" s="10">
        <f t="shared" si="3"/>
        <v>3781.2486309999995</v>
      </c>
      <c r="H34" s="11">
        <f t="shared" si="3"/>
        <v>3777.3286309999994</v>
      </c>
      <c r="I34"/>
      <c r="J34"/>
      <c r="K34"/>
      <c r="L34"/>
    </row>
    <row r="35" spans="1:12" x14ac:dyDescent="0.25">
      <c r="B35" s="6">
        <v>2008</v>
      </c>
      <c r="C35" s="10">
        <f t="shared" si="2"/>
        <v>3553.507302</v>
      </c>
      <c r="D35" s="10">
        <f t="shared" si="4"/>
        <v>10869.303401999998</v>
      </c>
      <c r="E35" s="10">
        <f t="shared" si="3"/>
        <v>11529.962641999999</v>
      </c>
      <c r="F35" s="10">
        <f t="shared" si="3"/>
        <v>11566.190421999998</v>
      </c>
      <c r="G35" s="10">
        <f t="shared" si="3"/>
        <v>11549.340421999997</v>
      </c>
      <c r="H35" s="11">
        <f t="shared" si="3"/>
        <v>11239.060421999997</v>
      </c>
      <c r="I35"/>
      <c r="J35"/>
      <c r="K35"/>
      <c r="L35"/>
    </row>
    <row r="36" spans="1:12" x14ac:dyDescent="0.25">
      <c r="B36" s="6">
        <v>2009</v>
      </c>
      <c r="C36" s="10">
        <f t="shared" si="2"/>
        <v>9374.5848699999988</v>
      </c>
      <c r="D36" s="10">
        <f t="shared" si="4"/>
        <v>12891.578649999999</v>
      </c>
      <c r="E36" s="10">
        <f t="shared" si="3"/>
        <v>13567.666309999999</v>
      </c>
      <c r="F36" s="10">
        <f t="shared" si="3"/>
        <v>15357.916309999999</v>
      </c>
      <c r="G36" s="10">
        <f t="shared" si="3"/>
        <v>15350.496309999999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6890.6066999999985</v>
      </c>
      <c r="D37" s="10">
        <f t="shared" si="4"/>
        <v>16339.435959999999</v>
      </c>
      <c r="E37" s="10">
        <f t="shared" si="3"/>
        <v>16276.815959999998</v>
      </c>
      <c r="F37" s="10">
        <f t="shared" si="3"/>
        <v>16286.435959999999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1865.0950615031381</v>
      </c>
      <c r="D38" s="10">
        <f t="shared" si="4"/>
        <v>3851.1050615031381</v>
      </c>
      <c r="E38" s="10">
        <f t="shared" si="3"/>
        <v>3864.975061503138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3393.4300000000003</v>
      </c>
      <c r="D39" s="10">
        <f t="shared" si="4"/>
        <v>4336.33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3461.3900000000003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232.80173300000001</v>
      </c>
      <c r="D46" s="10">
        <v>22.128350999999999</v>
      </c>
      <c r="E46" s="10">
        <v>61.283642</v>
      </c>
      <c r="F46" s="10">
        <v>1.3486100000000001</v>
      </c>
      <c r="G46" s="10">
        <v>2.41879</v>
      </c>
      <c r="H46" s="11">
        <v>58.268460000000005</v>
      </c>
      <c r="I46"/>
      <c r="J46"/>
      <c r="K46"/>
      <c r="L46"/>
    </row>
    <row r="47" spans="1:12" x14ac:dyDescent="0.25">
      <c r="B47" s="6">
        <v>2007</v>
      </c>
      <c r="C47" s="10">
        <v>31.650766999999998</v>
      </c>
      <c r="D47" s="10">
        <v>144.058222</v>
      </c>
      <c r="E47" s="10">
        <v>7.6600399999999995</v>
      </c>
      <c r="F47" s="10">
        <v>5.0179800000000014</v>
      </c>
      <c r="G47" s="10">
        <v>66.187809999999999</v>
      </c>
      <c r="H47" s="11">
        <v>11.35</v>
      </c>
      <c r="I47"/>
      <c r="J47"/>
      <c r="K47"/>
      <c r="L47"/>
    </row>
    <row r="48" spans="1:12" x14ac:dyDescent="0.25">
      <c r="B48" s="6">
        <v>2008</v>
      </c>
      <c r="C48" s="10">
        <v>50.337781</v>
      </c>
      <c r="D48" s="10">
        <v>106.02136</v>
      </c>
      <c r="E48" s="10">
        <v>318.59517999999991</v>
      </c>
      <c r="F48" s="10">
        <v>130.71134000000001</v>
      </c>
      <c r="G48" s="10">
        <v>239.06</v>
      </c>
      <c r="H48" s="11">
        <v>95.570000000000007</v>
      </c>
      <c r="I48"/>
      <c r="J48"/>
      <c r="K48"/>
      <c r="L48"/>
    </row>
    <row r="49" spans="1:12" x14ac:dyDescent="0.25">
      <c r="B49" s="6">
        <v>2009</v>
      </c>
      <c r="C49" s="10">
        <v>37.00712</v>
      </c>
      <c r="D49" s="10">
        <v>198.9667</v>
      </c>
      <c r="E49" s="10">
        <v>488.62756999999993</v>
      </c>
      <c r="F49" s="10">
        <v>66.11</v>
      </c>
      <c r="G49" s="10">
        <v>52.59</v>
      </c>
      <c r="H49" s="11"/>
      <c r="I49"/>
      <c r="J49"/>
      <c r="K49"/>
      <c r="L49"/>
    </row>
    <row r="50" spans="1:12" x14ac:dyDescent="0.25">
      <c r="B50" s="6">
        <v>2010</v>
      </c>
      <c r="C50" s="10">
        <v>215.16133000000002</v>
      </c>
      <c r="D50" s="10">
        <v>251.35507000000001</v>
      </c>
      <c r="E50" s="10">
        <v>93.67</v>
      </c>
      <c r="F50" s="10">
        <v>12.43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14.53229</v>
      </c>
      <c r="D51" s="10">
        <v>98.100000000000009</v>
      </c>
      <c r="E51" s="10">
        <v>27.189999999999998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53.96</v>
      </c>
      <c r="D52" s="10">
        <v>54.99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-2.0699999999999998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793.24483900000007</v>
      </c>
      <c r="D59" s="10">
        <v>182.18648300000004</v>
      </c>
      <c r="E59" s="10">
        <v>152.74218300000001</v>
      </c>
      <c r="F59" s="10">
        <v>200.38483000000002</v>
      </c>
      <c r="G59" s="10">
        <v>204.72229999999999</v>
      </c>
      <c r="H59" s="11">
        <v>317.97769</v>
      </c>
      <c r="I59"/>
      <c r="J59"/>
      <c r="K59"/>
      <c r="L59"/>
    </row>
    <row r="60" spans="1:12" x14ac:dyDescent="0.25">
      <c r="B60" s="6">
        <v>2007</v>
      </c>
      <c r="C60" s="10">
        <v>1315.5841800000003</v>
      </c>
      <c r="D60" s="10">
        <v>301.92315600000006</v>
      </c>
      <c r="E60" s="10">
        <v>180.89469000000003</v>
      </c>
      <c r="F60" s="10">
        <v>95.807050000000004</v>
      </c>
      <c r="G60" s="10">
        <v>78.562950000000001</v>
      </c>
      <c r="H60" s="11">
        <v>96.4</v>
      </c>
      <c r="I60"/>
      <c r="J60"/>
      <c r="K60"/>
      <c r="L60"/>
    </row>
    <row r="61" spans="1:12" x14ac:dyDescent="0.25">
      <c r="B61" s="6">
        <v>2008</v>
      </c>
      <c r="C61" s="10">
        <v>2298.7281750000002</v>
      </c>
      <c r="D61" s="10">
        <v>2001.76955</v>
      </c>
      <c r="E61" s="10">
        <v>399.17986000000002</v>
      </c>
      <c r="F61" s="10">
        <v>176.06429</v>
      </c>
      <c r="G61" s="10">
        <v>19.220000000000002</v>
      </c>
      <c r="H61" s="11">
        <v>90.7</v>
      </c>
      <c r="I61"/>
      <c r="J61"/>
      <c r="K61"/>
      <c r="L61"/>
    </row>
    <row r="62" spans="1:12" x14ac:dyDescent="0.25">
      <c r="B62" s="6">
        <v>2009</v>
      </c>
      <c r="C62" s="10">
        <v>4724.4445599999999</v>
      </c>
      <c r="D62" s="10">
        <v>3460.8607199999997</v>
      </c>
      <c r="E62" s="10">
        <v>2217.9467199999999</v>
      </c>
      <c r="F62" s="10">
        <v>169.17000000000002</v>
      </c>
      <c r="G62" s="10">
        <v>15.6</v>
      </c>
      <c r="H62" s="11"/>
      <c r="I62"/>
      <c r="J62"/>
      <c r="K62"/>
      <c r="L62"/>
    </row>
    <row r="63" spans="1:12" x14ac:dyDescent="0.25">
      <c r="B63" s="6">
        <v>2010</v>
      </c>
      <c r="C63" s="10">
        <v>8520.0157599999984</v>
      </c>
      <c r="D63" s="10">
        <v>282.24038999999999</v>
      </c>
      <c r="E63" s="10">
        <v>72.710000000000008</v>
      </c>
      <c r="F63" s="10">
        <v>28.040000000000003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2195.83878</v>
      </c>
      <c r="D64" s="10">
        <v>341.77</v>
      </c>
      <c r="E64" s="10">
        <v>34.11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1405.63</v>
      </c>
      <c r="D65" s="10">
        <v>363.14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1481.21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1047.7267810000001</v>
      </c>
      <c r="D72" s="10">
        <v>125.609804</v>
      </c>
      <c r="E72" s="10">
        <v>14.132511000000004</v>
      </c>
      <c r="F72" s="10">
        <v>10.961590000000001</v>
      </c>
      <c r="G72" s="10">
        <v>2.5084499999999998</v>
      </c>
      <c r="H72" s="11">
        <v>1.30925</v>
      </c>
      <c r="I72"/>
      <c r="J72"/>
      <c r="K72"/>
      <c r="L72"/>
    </row>
    <row r="73" spans="1:12" x14ac:dyDescent="0.25">
      <c r="B73" s="6">
        <v>2007</v>
      </c>
      <c r="C73" s="10">
        <v>953.79008199999987</v>
      </c>
      <c r="D73" s="10">
        <v>42.823175999999997</v>
      </c>
      <c r="E73" s="10">
        <v>53.005490000000002</v>
      </c>
      <c r="F73" s="10">
        <v>26.486640000000001</v>
      </c>
      <c r="G73" s="10">
        <v>1.6713500000000001</v>
      </c>
      <c r="H73" s="11">
        <v>2.36</v>
      </c>
      <c r="I73"/>
      <c r="J73"/>
      <c r="K73"/>
      <c r="L73"/>
    </row>
    <row r="74" spans="1:12" x14ac:dyDescent="0.25">
      <c r="B74" s="6">
        <v>2008</v>
      </c>
      <c r="C74" s="10">
        <v>1451.1148510000003</v>
      </c>
      <c r="D74" s="10">
        <v>173.17588000000001</v>
      </c>
      <c r="E74" s="10">
        <v>76.481100000000012</v>
      </c>
      <c r="F74" s="10">
        <v>35.044600000000003</v>
      </c>
      <c r="G74" s="10">
        <v>4.55</v>
      </c>
      <c r="H74" s="11">
        <v>4.43</v>
      </c>
      <c r="I74"/>
      <c r="J74"/>
      <c r="K74"/>
      <c r="L74"/>
    </row>
    <row r="75" spans="1:12" x14ac:dyDescent="0.25">
      <c r="B75" s="6">
        <v>2009</v>
      </c>
      <c r="C75" s="10">
        <v>2274.4146300000002</v>
      </c>
      <c r="D75" s="10">
        <v>203.09145000000001</v>
      </c>
      <c r="E75" s="10">
        <v>50.054090000000009</v>
      </c>
      <c r="F75" s="10">
        <v>29.180000000000003</v>
      </c>
      <c r="G75" s="10">
        <v>3.61</v>
      </c>
      <c r="H75" s="11"/>
      <c r="I75"/>
      <c r="J75"/>
      <c r="K75"/>
      <c r="L75"/>
    </row>
    <row r="76" spans="1:12" x14ac:dyDescent="0.25">
      <c r="B76" s="6">
        <v>2010</v>
      </c>
      <c r="C76" s="10">
        <v>2464.8640399999999</v>
      </c>
      <c r="D76" s="10">
        <v>420.05131</v>
      </c>
      <c r="E76" s="10">
        <v>67.150000000000006</v>
      </c>
      <c r="F76" s="10">
        <v>24.540000000000003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1741.5088499999999</v>
      </c>
      <c r="D77" s="10">
        <v>248.92000000000002</v>
      </c>
      <c r="E77" s="10">
        <v>29.250000000000004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739.22</v>
      </c>
      <c r="D78" s="10">
        <v>224.70000000000002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560.04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2022.086935</v>
      </c>
      <c r="D85" s="10">
        <f t="shared" ref="D85:H91" si="6">C85+(D33+D59)-(C33+C59)-D46</f>
        <v>1829.826538</v>
      </c>
      <c r="E85" s="10">
        <f t="shared" si="6"/>
        <v>1762.1943289999997</v>
      </c>
      <c r="F85" s="10">
        <f t="shared" si="6"/>
        <v>1851.9605759999999</v>
      </c>
      <c r="G85" s="10">
        <f t="shared" si="6"/>
        <v>1850.8439259999998</v>
      </c>
      <c r="H85" s="11">
        <f t="shared" si="6"/>
        <v>1845.3609360000003</v>
      </c>
      <c r="I85"/>
      <c r="J85"/>
      <c r="K85"/>
      <c r="L85"/>
    </row>
    <row r="86" spans="1:12" x14ac:dyDescent="0.25">
      <c r="B86" s="6">
        <v>2007</v>
      </c>
      <c r="C86" s="10">
        <f t="shared" si="5"/>
        <v>2725.5434180000002</v>
      </c>
      <c r="D86" s="10">
        <f t="shared" si="6"/>
        <v>3870.9675679999996</v>
      </c>
      <c r="E86" s="10">
        <f t="shared" si="6"/>
        <v>3829.7285019999995</v>
      </c>
      <c r="F86" s="10">
        <f t="shared" si="6"/>
        <v>3746.6636719999992</v>
      </c>
      <c r="G86" s="10">
        <f t="shared" si="6"/>
        <v>3605.2367619999995</v>
      </c>
      <c r="H86" s="11">
        <f t="shared" si="6"/>
        <v>3607.8038119999992</v>
      </c>
      <c r="I86"/>
      <c r="J86"/>
      <c r="K86"/>
      <c r="L86"/>
    </row>
    <row r="87" spans="1:12" x14ac:dyDescent="0.25">
      <c r="B87" s="6">
        <v>2008</v>
      </c>
      <c r="C87" s="10">
        <f t="shared" si="5"/>
        <v>5801.897696</v>
      </c>
      <c r="D87" s="10">
        <f t="shared" si="6"/>
        <v>12714.713810999998</v>
      </c>
      <c r="E87" s="10">
        <f t="shared" si="6"/>
        <v>11454.188180999998</v>
      </c>
      <c r="F87" s="10">
        <f t="shared" si="6"/>
        <v>11136.589050999997</v>
      </c>
      <c r="G87" s="10">
        <f t="shared" si="6"/>
        <v>10723.834760999996</v>
      </c>
      <c r="H87" s="11">
        <f t="shared" si="6"/>
        <v>10389.464760999997</v>
      </c>
      <c r="I87"/>
      <c r="J87"/>
      <c r="K87"/>
      <c r="L87"/>
    </row>
    <row r="88" spans="1:12" x14ac:dyDescent="0.25">
      <c r="B88" s="6">
        <v>2009</v>
      </c>
      <c r="C88" s="10">
        <f t="shared" si="5"/>
        <v>14062.022309999998</v>
      </c>
      <c r="D88" s="10">
        <f t="shared" si="6"/>
        <v>16116.465550000001</v>
      </c>
      <c r="E88" s="10">
        <f t="shared" si="6"/>
        <v>15061.011640000001</v>
      </c>
      <c r="F88" s="10">
        <f t="shared" si="6"/>
        <v>14736.37492</v>
      </c>
      <c r="G88" s="10">
        <f t="shared" si="6"/>
        <v>14522.79492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15195.461129999996</v>
      </c>
      <c r="D89" s="10">
        <f t="shared" si="6"/>
        <v>16155.159949999999</v>
      </c>
      <c r="E89" s="10">
        <f t="shared" si="6"/>
        <v>15789.339559999999</v>
      </c>
      <c r="F89" s="10">
        <f t="shared" si="6"/>
        <v>15741.859559999999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4046.4015515031379</v>
      </c>
      <c r="D90" s="10">
        <f t="shared" si="6"/>
        <v>4080.2427715031395</v>
      </c>
      <c r="E90" s="10">
        <f t="shared" si="6"/>
        <v>3759.262771503139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4745.1000000000004</v>
      </c>
      <c r="D91" s="10">
        <f t="shared" si="6"/>
        <v>4590.5199999999995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4944.67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1.2733217471250395</v>
      </c>
      <c r="E96" s="12">
        <f>SUM(E85:E88)/SUM(D85:D88)</f>
        <v>0.92977954714006505</v>
      </c>
      <c r="F96" s="12">
        <f>SUM(F85:F87)/SUM(E85:E87)</f>
        <v>0.98176136992296137</v>
      </c>
      <c r="G96" s="12">
        <f>SUM(G85:G86)/SUM(F85:F86)</f>
        <v>0.97453953798543969</v>
      </c>
      <c r="H96" s="13">
        <f>SUM(H85)/SUM(G85)</f>
        <v>0.99703757301035678</v>
      </c>
    </row>
    <row r="97" spans="1:8" x14ac:dyDescent="0.25">
      <c r="A97" s="2" t="s">
        <v>17</v>
      </c>
      <c r="D97" s="12">
        <f t="shared" ref="D97:D98" si="7">SUM(D86:D90)/SUM(C86:C90)</f>
        <v>1.2655001545250777</v>
      </c>
      <c r="E97" s="12">
        <f t="shared" ref="E97:E98" si="8">SUM(E86:E89)/SUM(D86:D89)</f>
        <v>0.94426547081803192</v>
      </c>
      <c r="F97" s="12">
        <f t="shared" ref="F97:F98" si="9">SUM(F86:F88)/SUM(E86:E88)</f>
        <v>0.97609812512062322</v>
      </c>
      <c r="G97" s="12">
        <f t="shared" ref="G97:G98" si="10">SUM(G86:G87)/SUM(F86:F87)</f>
        <v>0.96276477929158655</v>
      </c>
      <c r="H97" s="13">
        <f t="shared" ref="H97:H98" si="11">SUM(H86)/SUM(G86)</f>
        <v>1.0007120336802999</v>
      </c>
    </row>
    <row r="98" spans="1:8" x14ac:dyDescent="0.25">
      <c r="A98" s="2" t="s">
        <v>18</v>
      </c>
      <c r="D98" s="12">
        <f t="shared" si="7"/>
        <v>1.2236264994910726</v>
      </c>
      <c r="E98" s="12">
        <f t="shared" si="8"/>
        <v>0.93880193397308653</v>
      </c>
      <c r="F98" s="12">
        <f t="shared" si="9"/>
        <v>0.98369641035945732</v>
      </c>
      <c r="G98" s="12">
        <f t="shared" si="10"/>
        <v>0.97579193900234884</v>
      </c>
      <c r="H98" s="13">
        <f t="shared" si="11"/>
        <v>0.96881992240163728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27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61.326792999999995</v>
      </c>
      <c r="D7" s="8">
        <v>54.131635999999993</v>
      </c>
      <c r="F7" s="8">
        <v>1280</v>
      </c>
      <c r="G7" s="8">
        <v>11.559406999999998</v>
      </c>
      <c r="H7" s="8">
        <f t="shared" ref="H7" si="0">C7/F7</f>
        <v>4.7911557031249996E-2</v>
      </c>
    </row>
    <row r="8" spans="1:12" x14ac:dyDescent="0.25">
      <c r="B8" s="6">
        <v>2007</v>
      </c>
      <c r="C8" s="8">
        <v>200.07517100000001</v>
      </c>
      <c r="D8" s="8">
        <v>171.38434000000001</v>
      </c>
      <c r="F8" s="8">
        <v>1560</v>
      </c>
      <c r="G8" s="8">
        <v>36.145652999999996</v>
      </c>
      <c r="H8" s="8">
        <f t="shared" ref="H8:H14" si="1">C8/F8</f>
        <v>0.12825331474358975</v>
      </c>
    </row>
    <row r="9" spans="1:12" x14ac:dyDescent="0.25">
      <c r="B9" s="6">
        <v>2008</v>
      </c>
      <c r="C9" s="8">
        <v>449.50564299999996</v>
      </c>
      <c r="D9" s="8">
        <v>210.92252499999995</v>
      </c>
      <c r="F9" s="8">
        <v>5383</v>
      </c>
      <c r="G9" s="8">
        <v>160.05988100000002</v>
      </c>
      <c r="H9" s="8">
        <f t="shared" si="1"/>
        <v>8.3504670815530369E-2</v>
      </c>
    </row>
    <row r="10" spans="1:12" x14ac:dyDescent="0.25">
      <c r="B10" s="6">
        <v>2009</v>
      </c>
      <c r="C10" s="8">
        <v>3034.0619999999999</v>
      </c>
      <c r="D10" s="8">
        <v>2088.0619999999999</v>
      </c>
      <c r="F10" s="8">
        <v>5493</v>
      </c>
      <c r="G10" s="8">
        <v>1064.3309999999999</v>
      </c>
      <c r="H10" s="8">
        <f t="shared" si="1"/>
        <v>0.55235062807209179</v>
      </c>
    </row>
    <row r="11" spans="1:12" x14ac:dyDescent="0.25">
      <c r="B11" s="6">
        <v>2010</v>
      </c>
      <c r="C11" s="8">
        <v>445.80500000000001</v>
      </c>
      <c r="D11" s="8">
        <v>-774.56924770082583</v>
      </c>
      <c r="E11" s="9"/>
      <c r="F11" s="8">
        <v>34760</v>
      </c>
      <c r="G11" s="8">
        <v>-886.6332477008259</v>
      </c>
      <c r="H11" s="8">
        <f t="shared" si="1"/>
        <v>1.2825230149597239E-2</v>
      </c>
      <c r="I11" s="9"/>
      <c r="J11" s="9"/>
      <c r="K11" s="9"/>
      <c r="L11" s="9"/>
    </row>
    <row r="12" spans="1:12" x14ac:dyDescent="0.25">
      <c r="B12" s="6">
        <v>2011</v>
      </c>
      <c r="C12" s="8">
        <v>2837.683</v>
      </c>
      <c r="D12" s="8">
        <v>1531.218961850632</v>
      </c>
      <c r="E12" s="9"/>
      <c r="F12" s="8">
        <v>34851</v>
      </c>
      <c r="G12" s="8">
        <v>848.84696185063217</v>
      </c>
      <c r="H12" s="8">
        <f t="shared" si="1"/>
        <v>8.1423287710539152E-2</v>
      </c>
      <c r="I12" s="9"/>
      <c r="J12" s="9"/>
      <c r="K12" s="9"/>
      <c r="L12" s="9"/>
    </row>
    <row r="13" spans="1:12" x14ac:dyDescent="0.25">
      <c r="B13" s="6">
        <v>2012</v>
      </c>
      <c r="C13" s="8">
        <v>3030.431</v>
      </c>
      <c r="D13" s="8">
        <v>1651.0910000000001</v>
      </c>
      <c r="E13" s="9"/>
      <c r="F13" s="8">
        <v>34113</v>
      </c>
      <c r="G13" s="8">
        <v>884.66000000000008</v>
      </c>
      <c r="H13" s="8">
        <f t="shared" si="1"/>
        <v>8.8835077536423071E-2</v>
      </c>
      <c r="I13" s="9"/>
      <c r="J13" s="9"/>
      <c r="K13" s="9"/>
      <c r="L13" s="9"/>
    </row>
    <row r="14" spans="1:12" x14ac:dyDescent="0.25">
      <c r="B14" s="6">
        <v>2013</v>
      </c>
      <c r="C14" s="8">
        <v>398.85</v>
      </c>
      <c r="D14" s="8">
        <v>267.04000000000002</v>
      </c>
      <c r="E14" s="9"/>
      <c r="F14" s="8">
        <v>1849.06</v>
      </c>
      <c r="G14" s="8">
        <v>81.97999999999999</v>
      </c>
      <c r="H14" s="8">
        <f t="shared" si="1"/>
        <v>0.21570419564535495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2.3550749999999998</v>
      </c>
      <c r="D20" s="10">
        <v>1.128593</v>
      </c>
      <c r="E20" s="10">
        <v>1.1617869999999999</v>
      </c>
      <c r="F20" s="10">
        <v>7</v>
      </c>
      <c r="G20" s="10">
        <v>42</v>
      </c>
      <c r="H20" s="11">
        <v>113</v>
      </c>
      <c r="I20"/>
      <c r="J20"/>
      <c r="K20"/>
      <c r="L20"/>
    </row>
    <row r="21" spans="1:12" x14ac:dyDescent="0.25">
      <c r="B21" s="6">
        <v>2007</v>
      </c>
      <c r="C21" s="10">
        <v>0</v>
      </c>
      <c r="D21" s="10">
        <v>1.0290109999999999</v>
      </c>
      <c r="E21" s="10">
        <v>1</v>
      </c>
      <c r="F21" s="10">
        <v>48</v>
      </c>
      <c r="G21" s="10">
        <v>78</v>
      </c>
      <c r="H21" s="11">
        <v>33</v>
      </c>
      <c r="I21"/>
      <c r="J21"/>
      <c r="K21"/>
      <c r="L21"/>
    </row>
    <row r="22" spans="1:12" x14ac:dyDescent="0.25">
      <c r="B22" s="6">
        <v>2008</v>
      </c>
      <c r="C22" s="10">
        <v>0.84558100000000003</v>
      </c>
      <c r="D22" s="10">
        <v>3.508</v>
      </c>
      <c r="E22" s="10">
        <v>127.521</v>
      </c>
      <c r="F22" s="10">
        <v>109.986</v>
      </c>
      <c r="G22" s="10">
        <v>49.49</v>
      </c>
      <c r="H22" s="11">
        <v>5.25</v>
      </c>
      <c r="I22"/>
      <c r="J22"/>
      <c r="K22"/>
      <c r="L22"/>
    </row>
    <row r="23" spans="1:12" x14ac:dyDescent="0.25">
      <c r="B23" s="6">
        <v>2009</v>
      </c>
      <c r="C23" s="10">
        <v>12.315000000000001</v>
      </c>
      <c r="D23" s="10">
        <v>394.65600000000001</v>
      </c>
      <c r="E23" s="10">
        <v>141.48699999999999</v>
      </c>
      <c r="F23" s="10">
        <v>106.1</v>
      </c>
      <c r="G23" s="10">
        <v>-3.46</v>
      </c>
      <c r="H23" s="11"/>
      <c r="I23"/>
      <c r="J23"/>
      <c r="K23"/>
      <c r="L23"/>
    </row>
    <row r="24" spans="1:12" x14ac:dyDescent="0.25">
      <c r="B24" s="6">
        <v>2010</v>
      </c>
      <c r="C24" s="10">
        <v>187.38300000000001</v>
      </c>
      <c r="D24" s="10">
        <v>275.50599999999997</v>
      </c>
      <c r="E24" s="10">
        <v>158.27000000000001</v>
      </c>
      <c r="F24" s="10">
        <v>10.65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142.54900000000001</v>
      </c>
      <c r="D25" s="10">
        <v>236.09</v>
      </c>
      <c r="E25" s="10">
        <v>2.2599999999999998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248.87</v>
      </c>
      <c r="D26" s="10">
        <v>10.07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1.52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2.3550749999999998</v>
      </c>
      <c r="D33" s="10">
        <f>C33+D20</f>
        <v>3.4836679999999998</v>
      </c>
      <c r="E33" s="10">
        <f t="shared" ref="E33:H38" si="3">D33+E20</f>
        <v>4.6454550000000001</v>
      </c>
      <c r="F33" s="10">
        <f t="shared" si="3"/>
        <v>11.645455</v>
      </c>
      <c r="G33" s="10">
        <f t="shared" si="3"/>
        <v>53.645454999999998</v>
      </c>
      <c r="H33" s="11">
        <f t="shared" si="3"/>
        <v>166.645455</v>
      </c>
      <c r="I33"/>
      <c r="J33"/>
      <c r="K33"/>
      <c r="L33"/>
    </row>
    <row r="34" spans="1:12" x14ac:dyDescent="0.25">
      <c r="B34" s="6">
        <v>2007</v>
      </c>
      <c r="C34" s="10">
        <f t="shared" si="2"/>
        <v>0</v>
      </c>
      <c r="D34" s="10">
        <f t="shared" ref="D34:D39" si="4">C34+D21</f>
        <v>1.0290109999999999</v>
      </c>
      <c r="E34" s="10">
        <f t="shared" si="3"/>
        <v>2.0290109999999997</v>
      </c>
      <c r="F34" s="10">
        <f t="shared" si="3"/>
        <v>50.029010999999997</v>
      </c>
      <c r="G34" s="10">
        <f t="shared" si="3"/>
        <v>128.029011</v>
      </c>
      <c r="H34" s="11">
        <f t="shared" si="3"/>
        <v>161.029011</v>
      </c>
      <c r="I34"/>
      <c r="J34"/>
      <c r="K34"/>
      <c r="L34"/>
    </row>
    <row r="35" spans="1:12" x14ac:dyDescent="0.25">
      <c r="B35" s="6">
        <v>2008</v>
      </c>
      <c r="C35" s="10">
        <f t="shared" si="2"/>
        <v>0.84558100000000003</v>
      </c>
      <c r="D35" s="10">
        <f t="shared" si="4"/>
        <v>4.3535810000000001</v>
      </c>
      <c r="E35" s="10">
        <f t="shared" si="3"/>
        <v>131.87458100000001</v>
      </c>
      <c r="F35" s="10">
        <f t="shared" si="3"/>
        <v>241.86058100000002</v>
      </c>
      <c r="G35" s="10">
        <f t="shared" si="3"/>
        <v>291.35058100000003</v>
      </c>
      <c r="H35" s="11">
        <f t="shared" si="3"/>
        <v>296.60058100000003</v>
      </c>
      <c r="I35"/>
      <c r="J35"/>
      <c r="K35"/>
      <c r="L35"/>
    </row>
    <row r="36" spans="1:12" x14ac:dyDescent="0.25">
      <c r="B36" s="6">
        <v>2009</v>
      </c>
      <c r="C36" s="10">
        <f t="shared" si="2"/>
        <v>12.315000000000001</v>
      </c>
      <c r="D36" s="10">
        <f t="shared" si="4"/>
        <v>406.971</v>
      </c>
      <c r="E36" s="10">
        <f t="shared" si="3"/>
        <v>548.45799999999997</v>
      </c>
      <c r="F36" s="10">
        <f t="shared" si="3"/>
        <v>654.55799999999999</v>
      </c>
      <c r="G36" s="10">
        <f t="shared" si="3"/>
        <v>651.09799999999996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187.38300000000001</v>
      </c>
      <c r="D37" s="10">
        <f t="shared" si="4"/>
        <v>462.88900000000001</v>
      </c>
      <c r="E37" s="10">
        <f t="shared" si="3"/>
        <v>621.15899999999999</v>
      </c>
      <c r="F37" s="10">
        <f t="shared" si="3"/>
        <v>631.80899999999997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142.54900000000001</v>
      </c>
      <c r="D38" s="10">
        <f t="shared" si="4"/>
        <v>378.63900000000001</v>
      </c>
      <c r="E38" s="10">
        <f t="shared" si="3"/>
        <v>380.899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248.87</v>
      </c>
      <c r="D39" s="10">
        <f t="shared" si="4"/>
        <v>258.94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1.52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1">
        <v>0</v>
      </c>
      <c r="I46"/>
      <c r="J46"/>
      <c r="K46"/>
      <c r="L46"/>
    </row>
    <row r="47" spans="1:12" x14ac:dyDescent="0.25">
      <c r="B47" s="6">
        <v>2007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1">
        <v>0</v>
      </c>
      <c r="I47"/>
      <c r="J47"/>
      <c r="K47"/>
      <c r="L47"/>
    </row>
    <row r="48" spans="1:12" x14ac:dyDescent="0.25">
      <c r="B48" s="6">
        <v>2008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1">
        <v>0</v>
      </c>
      <c r="I48"/>
      <c r="J48"/>
      <c r="K48"/>
      <c r="L48"/>
    </row>
    <row r="49" spans="1:12" x14ac:dyDescent="0.25">
      <c r="B49" s="6">
        <v>2009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1"/>
      <c r="I49"/>
      <c r="J49"/>
      <c r="K49"/>
      <c r="L49"/>
    </row>
    <row r="50" spans="1:12" x14ac:dyDescent="0.25">
      <c r="B50" s="6">
        <v>2010</v>
      </c>
      <c r="C50" s="10">
        <v>0</v>
      </c>
      <c r="D50" s="10">
        <v>0</v>
      </c>
      <c r="E50" s="10">
        <v>0</v>
      </c>
      <c r="F50" s="10">
        <v>0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0</v>
      </c>
      <c r="D51" s="10">
        <v>0</v>
      </c>
      <c r="E51" s="10">
        <v>0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0</v>
      </c>
      <c r="D52" s="10">
        <v>0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0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12.148975</v>
      </c>
      <c r="D59" s="10">
        <v>18.422625</v>
      </c>
      <c r="E59" s="10">
        <v>8.1325099999999999</v>
      </c>
      <c r="F59" s="10">
        <v>5</v>
      </c>
      <c r="G59" s="10">
        <v>76</v>
      </c>
      <c r="H59" s="11">
        <v>186</v>
      </c>
      <c r="I59"/>
      <c r="J59"/>
      <c r="K59"/>
      <c r="L59"/>
    </row>
    <row r="60" spans="1:12" x14ac:dyDescent="0.25">
      <c r="B60" s="6">
        <v>2007</v>
      </c>
      <c r="C60" s="10">
        <v>20.713006</v>
      </c>
      <c r="D60" s="10">
        <v>28.978291000000002</v>
      </c>
      <c r="E60" s="10">
        <v>24</v>
      </c>
      <c r="F60" s="10">
        <v>144</v>
      </c>
      <c r="G60" s="10">
        <v>76</v>
      </c>
      <c r="H60" s="11">
        <v>208</v>
      </c>
      <c r="I60"/>
      <c r="J60"/>
      <c r="K60"/>
      <c r="L60"/>
    </row>
    <row r="61" spans="1:12" x14ac:dyDescent="0.25">
      <c r="B61" s="6">
        <v>2008</v>
      </c>
      <c r="C61" s="10">
        <v>5.1284600000000005</v>
      </c>
      <c r="D61" s="10">
        <v>15.965999999999999</v>
      </c>
      <c r="E61" s="10">
        <v>263.58100000000002</v>
      </c>
      <c r="F61" s="10">
        <v>165.44300000000001</v>
      </c>
      <c r="G61" s="10">
        <v>128.32</v>
      </c>
      <c r="H61" s="11">
        <v>10.27</v>
      </c>
      <c r="I61"/>
      <c r="J61"/>
      <c r="K61"/>
      <c r="L61"/>
    </row>
    <row r="62" spans="1:12" x14ac:dyDescent="0.25">
      <c r="B62" s="6">
        <v>2009</v>
      </c>
      <c r="C62" s="10">
        <v>27.240000000000002</v>
      </c>
      <c r="D62" s="10">
        <v>435.06099999999998</v>
      </c>
      <c r="E62" s="10">
        <v>292.73599999999999</v>
      </c>
      <c r="F62" s="10">
        <v>202.48</v>
      </c>
      <c r="G62" s="10">
        <v>13.48</v>
      </c>
      <c r="H62" s="11"/>
      <c r="I62"/>
      <c r="J62"/>
      <c r="K62"/>
      <c r="L62"/>
    </row>
    <row r="63" spans="1:12" x14ac:dyDescent="0.25">
      <c r="B63" s="6">
        <v>2010</v>
      </c>
      <c r="C63" s="10">
        <v>534.00400000000002</v>
      </c>
      <c r="D63" s="10">
        <v>313.05399999999997</v>
      </c>
      <c r="E63" s="10">
        <v>180.4</v>
      </c>
      <c r="F63" s="10">
        <v>16.39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566.95600000000002</v>
      </c>
      <c r="D64" s="10">
        <v>214.91</v>
      </c>
      <c r="E64" s="10">
        <v>14.61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483.01</v>
      </c>
      <c r="D65" s="10">
        <v>33.56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50.15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4.6023879999999995</v>
      </c>
      <c r="D72" s="10">
        <v>7.0371109999999994</v>
      </c>
      <c r="E72" s="10">
        <v>4.9259999999999998E-2</v>
      </c>
      <c r="F72" s="10">
        <v>1E-3</v>
      </c>
      <c r="G72" s="10">
        <v>12</v>
      </c>
      <c r="H72" s="11">
        <v>15</v>
      </c>
      <c r="I72"/>
      <c r="J72"/>
      <c r="K72"/>
      <c r="L72"/>
    </row>
    <row r="73" spans="1:12" x14ac:dyDescent="0.25">
      <c r="B73" s="6">
        <v>2007</v>
      </c>
      <c r="C73" s="10">
        <v>21.941179999999999</v>
      </c>
      <c r="D73" s="10">
        <v>0.89826099999999998</v>
      </c>
      <c r="E73" s="10">
        <v>2E-3</v>
      </c>
      <c r="F73" s="10">
        <v>21</v>
      </c>
      <c r="G73" s="10">
        <v>11</v>
      </c>
      <c r="H73" s="11">
        <v>19</v>
      </c>
      <c r="I73"/>
      <c r="J73"/>
      <c r="K73"/>
      <c r="L73"/>
    </row>
    <row r="74" spans="1:12" x14ac:dyDescent="0.25">
      <c r="B74" s="6">
        <v>2008</v>
      </c>
      <c r="C74" s="10">
        <v>11.134469000000001</v>
      </c>
      <c r="D74" s="10">
        <v>4.9000000000000002E-2</v>
      </c>
      <c r="E74" s="10">
        <v>39</v>
      </c>
      <c r="F74" s="10">
        <v>18.012</v>
      </c>
      <c r="G74" s="10">
        <v>13</v>
      </c>
      <c r="H74" s="11">
        <v>0</v>
      </c>
      <c r="I74"/>
      <c r="J74"/>
      <c r="K74"/>
      <c r="L74"/>
    </row>
    <row r="75" spans="1:12" x14ac:dyDescent="0.25">
      <c r="B75" s="6">
        <v>2009</v>
      </c>
      <c r="C75" s="10">
        <v>13.141999999999999</v>
      </c>
      <c r="D75" s="10">
        <v>59.125</v>
      </c>
      <c r="E75" s="10">
        <v>30.096</v>
      </c>
      <c r="F75" s="10">
        <v>22.03</v>
      </c>
      <c r="G75" s="10">
        <v>0</v>
      </c>
      <c r="H75" s="11"/>
      <c r="I75"/>
      <c r="J75"/>
      <c r="K75"/>
      <c r="L75"/>
    </row>
    <row r="76" spans="1:12" x14ac:dyDescent="0.25">
      <c r="B76" s="6">
        <v>2010</v>
      </c>
      <c r="C76" s="10">
        <v>81.192000000000007</v>
      </c>
      <c r="D76" s="10">
        <v>33.445999999999998</v>
      </c>
      <c r="E76" s="10">
        <v>36.19</v>
      </c>
      <c r="F76" s="10">
        <v>0.04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65.807999999999993</v>
      </c>
      <c r="D77" s="10">
        <v>39.65</v>
      </c>
      <c r="E77" s="10">
        <v>0.22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72.319999999999993</v>
      </c>
      <c r="D78" s="10">
        <v>1.74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13.17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14.504049999999999</v>
      </c>
      <c r="D85" s="10">
        <f t="shared" ref="D85:H91" si="6">C85+(D33+D59)-(C33+C59)-D46</f>
        <v>21.906292999999998</v>
      </c>
      <c r="E85" s="10">
        <f t="shared" si="6"/>
        <v>12.777965000000002</v>
      </c>
      <c r="F85" s="10">
        <f t="shared" si="6"/>
        <v>16.645454999999998</v>
      </c>
      <c r="G85" s="10">
        <f t="shared" si="6"/>
        <v>129.645455</v>
      </c>
      <c r="H85" s="11">
        <f t="shared" si="6"/>
        <v>352.64545499999997</v>
      </c>
      <c r="I85"/>
      <c r="J85"/>
      <c r="K85"/>
      <c r="L85"/>
    </row>
    <row r="86" spans="1:12" x14ac:dyDescent="0.25">
      <c r="B86" s="6">
        <v>2007</v>
      </c>
      <c r="C86" s="10">
        <f t="shared" si="5"/>
        <v>20.713006</v>
      </c>
      <c r="D86" s="10">
        <f t="shared" si="6"/>
        <v>30.007302000000003</v>
      </c>
      <c r="E86" s="10">
        <f t="shared" si="6"/>
        <v>26.029011000000004</v>
      </c>
      <c r="F86" s="10">
        <f t="shared" si="6"/>
        <v>194.029011</v>
      </c>
      <c r="G86" s="10">
        <f t="shared" si="6"/>
        <v>204.029011</v>
      </c>
      <c r="H86" s="11">
        <f t="shared" si="6"/>
        <v>369.02901099999997</v>
      </c>
      <c r="I86"/>
      <c r="J86"/>
      <c r="K86"/>
      <c r="L86"/>
    </row>
    <row r="87" spans="1:12" x14ac:dyDescent="0.25">
      <c r="B87" s="6">
        <v>2008</v>
      </c>
      <c r="C87" s="10">
        <f t="shared" si="5"/>
        <v>5.9740410000000006</v>
      </c>
      <c r="D87" s="10">
        <f t="shared" si="6"/>
        <v>20.319580999999999</v>
      </c>
      <c r="E87" s="10">
        <f t="shared" si="6"/>
        <v>395.45558100000005</v>
      </c>
      <c r="F87" s="10">
        <f t="shared" si="6"/>
        <v>407.30358100000001</v>
      </c>
      <c r="G87" s="10">
        <f t="shared" si="6"/>
        <v>419.67058099999997</v>
      </c>
      <c r="H87" s="11">
        <f t="shared" si="6"/>
        <v>306.87058099999996</v>
      </c>
      <c r="I87"/>
      <c r="J87"/>
      <c r="K87"/>
      <c r="L87"/>
    </row>
    <row r="88" spans="1:12" x14ac:dyDescent="0.25">
      <c r="B88" s="6">
        <v>2009</v>
      </c>
      <c r="C88" s="10">
        <f t="shared" si="5"/>
        <v>39.555000000000007</v>
      </c>
      <c r="D88" s="10">
        <f t="shared" si="6"/>
        <v>842.03199999999993</v>
      </c>
      <c r="E88" s="10">
        <f t="shared" si="6"/>
        <v>841.19399999999996</v>
      </c>
      <c r="F88" s="10">
        <f t="shared" si="6"/>
        <v>857.03800000000001</v>
      </c>
      <c r="G88" s="10">
        <f t="shared" si="6"/>
        <v>664.57799999999997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721.38700000000006</v>
      </c>
      <c r="D89" s="10">
        <f t="shared" si="6"/>
        <v>775.94299999999987</v>
      </c>
      <c r="E89" s="10">
        <f t="shared" si="6"/>
        <v>801.55899999999997</v>
      </c>
      <c r="F89" s="10">
        <f t="shared" si="6"/>
        <v>648.19899999999984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709.505</v>
      </c>
      <c r="D90" s="10">
        <f t="shared" si="6"/>
        <v>593.54900000000009</v>
      </c>
      <c r="E90" s="10">
        <f t="shared" si="6"/>
        <v>395.50900000000013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731.88</v>
      </c>
      <c r="D91" s="10">
        <f t="shared" si="6"/>
        <v>292.50000000000011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51.67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2.107141797690963</v>
      </c>
      <c r="E96" s="12">
        <f>SUM(E85:E88)/SUM(D85:D88)</f>
        <v>1.3950619475415742</v>
      </c>
      <c r="F96" s="12">
        <f>SUM(F85:F87)/SUM(E85:E87)</f>
        <v>1.4230516470707373</v>
      </c>
      <c r="G96" s="12">
        <f>SUM(G85:G86)/SUM(F85:F86)</f>
        <v>1.5838391445121784</v>
      </c>
      <c r="H96" s="13">
        <f>SUM(H85)/SUM(G85)</f>
        <v>2.7200757249839569</v>
      </c>
    </row>
    <row r="97" spans="1:8" x14ac:dyDescent="0.25">
      <c r="A97" s="2" t="s">
        <v>17</v>
      </c>
      <c r="D97" s="12">
        <f t="shared" ref="D97:D98" si="7">SUM(D86:D90)/SUM(C86:C90)</f>
        <v>1.5107871519803862</v>
      </c>
      <c r="E97" s="12">
        <f t="shared" ref="E97:E98" si="8">SUM(E86:E89)/SUM(D86:D89)</f>
        <v>1.2373285752624188</v>
      </c>
      <c r="F97" s="12">
        <f t="shared" ref="F97:F98" si="9">SUM(F86:F88)/SUM(E86:E88)</f>
        <v>1.1549816408069742</v>
      </c>
      <c r="G97" s="12">
        <f t="shared" ref="G97:G98" si="10">SUM(G86:G87)/SUM(F86:F87)</f>
        <v>1.0371957221304247</v>
      </c>
      <c r="H97" s="13">
        <f t="shared" ref="H97:H98" si="11">SUM(H86)/SUM(G86)</f>
        <v>1.8087085223385215</v>
      </c>
    </row>
    <row r="98" spans="1:8" x14ac:dyDescent="0.25">
      <c r="A98" s="2" t="s">
        <v>18</v>
      </c>
      <c r="D98" s="12">
        <f t="shared" si="7"/>
        <v>1.1431156957915865</v>
      </c>
      <c r="E98" s="12">
        <f t="shared" si="8"/>
        <v>1.0904516793733139</v>
      </c>
      <c r="F98" s="12">
        <f t="shared" si="9"/>
        <v>0.93834389611962876</v>
      </c>
      <c r="G98" s="12">
        <f t="shared" si="10"/>
        <v>0.85755985351873021</v>
      </c>
      <c r="H98" s="13">
        <f t="shared" si="11"/>
        <v>0.73121775719608995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28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20806.472142000002</v>
      </c>
      <c r="D7" s="8">
        <v>15337.429120000003</v>
      </c>
      <c r="F7" s="8">
        <v>169470.591630137</v>
      </c>
      <c r="G7" s="8">
        <v>3949.3122789999998</v>
      </c>
      <c r="H7" s="8">
        <f t="shared" ref="H7" si="0">C7/F7</f>
        <v>0.12277334929832145</v>
      </c>
    </row>
    <row r="8" spans="1:12" x14ac:dyDescent="0.25">
      <c r="B8" s="6">
        <v>2007</v>
      </c>
      <c r="C8" s="8">
        <v>23346.927788000001</v>
      </c>
      <c r="D8" s="8">
        <v>17270.088122000001</v>
      </c>
      <c r="F8" s="8">
        <v>163282.14246575348</v>
      </c>
      <c r="G8" s="8">
        <v>3988.6360830000021</v>
      </c>
      <c r="H8" s="8">
        <f t="shared" ref="H8:H14" si="1">C8/F8</f>
        <v>0.14298518769679144</v>
      </c>
    </row>
    <row r="9" spans="1:12" x14ac:dyDescent="0.25">
      <c r="B9" s="6">
        <v>2008</v>
      </c>
      <c r="C9" s="8">
        <v>24855.995704000001</v>
      </c>
      <c r="D9" s="8">
        <v>16480.504742999998</v>
      </c>
      <c r="F9" s="8">
        <v>212060.64480874321</v>
      </c>
      <c r="G9" s="8">
        <v>4353.5198229999987</v>
      </c>
      <c r="H9" s="8">
        <f t="shared" si="1"/>
        <v>0.11721173311727662</v>
      </c>
    </row>
    <row r="10" spans="1:12" x14ac:dyDescent="0.25">
      <c r="B10" s="6">
        <v>2009</v>
      </c>
      <c r="C10" s="8">
        <v>23662.925460000009</v>
      </c>
      <c r="D10" s="8">
        <v>18093.968595030627</v>
      </c>
      <c r="F10" s="8">
        <v>252883.37280452062</v>
      </c>
      <c r="G10" s="8">
        <v>4169.4368623335067</v>
      </c>
      <c r="H10" s="8">
        <f t="shared" si="1"/>
        <v>9.3572484412771176E-2</v>
      </c>
    </row>
    <row r="11" spans="1:12" x14ac:dyDescent="0.25">
      <c r="B11" s="6">
        <v>2010</v>
      </c>
      <c r="C11" s="8">
        <v>23131.444309999992</v>
      </c>
      <c r="D11" s="8">
        <v>17262.632157964632</v>
      </c>
      <c r="E11" s="9"/>
      <c r="F11" s="8">
        <v>266537.7973112606</v>
      </c>
      <c r="G11" s="8">
        <v>4104.5902179646428</v>
      </c>
      <c r="H11" s="8">
        <f t="shared" si="1"/>
        <v>8.6784855819106527E-2</v>
      </c>
      <c r="I11" s="9"/>
      <c r="J11" s="9"/>
      <c r="K11" s="9"/>
      <c r="L11" s="9"/>
    </row>
    <row r="12" spans="1:12" x14ac:dyDescent="0.25">
      <c r="B12" s="6">
        <v>2011</v>
      </c>
      <c r="C12" s="8">
        <v>23629.890219999994</v>
      </c>
      <c r="D12" s="8">
        <v>18036.263761132886</v>
      </c>
      <c r="E12" s="9"/>
      <c r="F12" s="8">
        <v>326772.99713693291</v>
      </c>
      <c r="G12" s="8">
        <v>4454.9889311328907</v>
      </c>
      <c r="H12" s="8">
        <f t="shared" si="1"/>
        <v>7.2312860692396758E-2</v>
      </c>
      <c r="I12" s="9"/>
      <c r="J12" s="9"/>
      <c r="K12" s="9"/>
      <c r="L12" s="9"/>
    </row>
    <row r="13" spans="1:12" x14ac:dyDescent="0.25">
      <c r="B13" s="6">
        <v>2012</v>
      </c>
      <c r="C13" s="8">
        <v>24188.141609999988</v>
      </c>
      <c r="D13" s="8">
        <v>18394.101609999987</v>
      </c>
      <c r="E13" s="9"/>
      <c r="F13" s="8">
        <v>341817.46</v>
      </c>
      <c r="G13" s="8">
        <v>4488.8010499999991</v>
      </c>
      <c r="H13" s="8">
        <f t="shared" si="1"/>
        <v>7.0763329673095066E-2</v>
      </c>
      <c r="I13" s="9"/>
      <c r="J13" s="9"/>
      <c r="K13" s="9"/>
      <c r="L13" s="9"/>
    </row>
    <row r="14" spans="1:12" x14ac:dyDescent="0.25">
      <c r="B14" s="6">
        <v>2013</v>
      </c>
      <c r="C14" s="8">
        <v>25291.42</v>
      </c>
      <c r="D14" s="8">
        <v>19136.629999999997</v>
      </c>
      <c r="E14" s="9"/>
      <c r="F14" s="8">
        <v>394735.48</v>
      </c>
      <c r="G14" s="8">
        <v>5342.3600000000015</v>
      </c>
      <c r="H14" s="8">
        <f t="shared" si="1"/>
        <v>6.4071818423821439E-2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6382.079702</v>
      </c>
      <c r="D20" s="10">
        <v>1118.601408</v>
      </c>
      <c r="E20" s="10">
        <v>49.039368000000003</v>
      </c>
      <c r="F20" s="10">
        <v>12.983859999999998</v>
      </c>
      <c r="G20" s="10">
        <v>5.3921100000000006</v>
      </c>
      <c r="H20" s="11">
        <v>18.840469999999996</v>
      </c>
      <c r="I20"/>
      <c r="J20"/>
      <c r="K20"/>
      <c r="L20"/>
    </row>
    <row r="21" spans="1:12" x14ac:dyDescent="0.25">
      <c r="B21" s="6">
        <v>2007</v>
      </c>
      <c r="C21" s="10">
        <v>7897.1887149999993</v>
      </c>
      <c r="D21" s="10">
        <v>1059.882122</v>
      </c>
      <c r="E21" s="10">
        <v>155.03310000000002</v>
      </c>
      <c r="F21" s="10">
        <v>22.997420000000002</v>
      </c>
      <c r="G21" s="10">
        <v>11.7873</v>
      </c>
      <c r="H21" s="11">
        <v>18.5</v>
      </c>
      <c r="I21"/>
      <c r="J21"/>
      <c r="K21"/>
      <c r="L21"/>
    </row>
    <row r="22" spans="1:12" x14ac:dyDescent="0.25">
      <c r="B22" s="6">
        <v>2008</v>
      </c>
      <c r="C22" s="10">
        <v>7304.1134830000001</v>
      </c>
      <c r="D22" s="10">
        <v>1110.0280899999998</v>
      </c>
      <c r="E22" s="10">
        <v>64.206559999999996</v>
      </c>
      <c r="F22" s="10">
        <v>50.724929999999993</v>
      </c>
      <c r="G22" s="10">
        <v>9.33</v>
      </c>
      <c r="H22" s="11">
        <v>3.29</v>
      </c>
      <c r="I22"/>
      <c r="J22"/>
      <c r="K22"/>
      <c r="L22"/>
    </row>
    <row r="23" spans="1:12" x14ac:dyDescent="0.25">
      <c r="B23" s="6">
        <v>2009</v>
      </c>
      <c r="C23" s="10">
        <v>7286.2998399999997</v>
      </c>
      <c r="D23" s="10">
        <v>1617.2405099999999</v>
      </c>
      <c r="E23" s="10">
        <v>90.970800000000011</v>
      </c>
      <c r="F23" s="10">
        <v>-1.0599999999999996</v>
      </c>
      <c r="G23" s="10">
        <v>10.55</v>
      </c>
      <c r="H23" s="11"/>
      <c r="I23"/>
      <c r="J23"/>
      <c r="K23"/>
      <c r="L23"/>
    </row>
    <row r="24" spans="1:12" x14ac:dyDescent="0.25">
      <c r="B24" s="6">
        <v>2010</v>
      </c>
      <c r="C24" s="10">
        <v>7475.2553800000014</v>
      </c>
      <c r="D24" s="10">
        <v>1881.0485800000001</v>
      </c>
      <c r="E24" s="10">
        <v>89.35</v>
      </c>
      <c r="F24" s="10">
        <v>22.450000000000003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6104.2784300000003</v>
      </c>
      <c r="D25" s="10">
        <v>1381.42</v>
      </c>
      <c r="E25" s="10">
        <v>93.69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6777.94</v>
      </c>
      <c r="D26" s="10">
        <v>1367.5600000000002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7256.85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6382.079702</v>
      </c>
      <c r="D33" s="10">
        <f>C33+D20</f>
        <v>7500.6811099999995</v>
      </c>
      <c r="E33" s="10">
        <f t="shared" ref="E33:H38" si="3">D33+E20</f>
        <v>7549.7204779999993</v>
      </c>
      <c r="F33" s="10">
        <f t="shared" si="3"/>
        <v>7562.7043379999996</v>
      </c>
      <c r="G33" s="10">
        <f t="shared" si="3"/>
        <v>7568.0964479999993</v>
      </c>
      <c r="H33" s="11">
        <f t="shared" si="3"/>
        <v>7586.9369179999994</v>
      </c>
      <c r="I33"/>
      <c r="J33"/>
      <c r="K33"/>
      <c r="L33"/>
    </row>
    <row r="34" spans="1:12" x14ac:dyDescent="0.25">
      <c r="B34" s="6">
        <v>2007</v>
      </c>
      <c r="C34" s="10">
        <f t="shared" si="2"/>
        <v>7897.1887149999993</v>
      </c>
      <c r="D34" s="10">
        <f t="shared" ref="D34:D39" si="4">C34+D21</f>
        <v>8957.0708369999993</v>
      </c>
      <c r="E34" s="10">
        <f t="shared" si="3"/>
        <v>9112.1039369999999</v>
      </c>
      <c r="F34" s="10">
        <f t="shared" si="3"/>
        <v>9135.1013569999996</v>
      </c>
      <c r="G34" s="10">
        <f t="shared" si="3"/>
        <v>9146.8886569999995</v>
      </c>
      <c r="H34" s="11">
        <f t="shared" si="3"/>
        <v>9165.3886569999995</v>
      </c>
      <c r="I34"/>
      <c r="J34"/>
      <c r="K34"/>
      <c r="L34"/>
    </row>
    <row r="35" spans="1:12" x14ac:dyDescent="0.25">
      <c r="B35" s="6">
        <v>2008</v>
      </c>
      <c r="C35" s="10">
        <f t="shared" si="2"/>
        <v>7304.1134830000001</v>
      </c>
      <c r="D35" s="10">
        <f t="shared" si="4"/>
        <v>8414.1415730000008</v>
      </c>
      <c r="E35" s="10">
        <f t="shared" si="3"/>
        <v>8478.3481330000013</v>
      </c>
      <c r="F35" s="10">
        <f t="shared" si="3"/>
        <v>8529.0730630000016</v>
      </c>
      <c r="G35" s="10">
        <f t="shared" si="3"/>
        <v>8538.4030630000016</v>
      </c>
      <c r="H35" s="11">
        <f t="shared" si="3"/>
        <v>8541.6930630000024</v>
      </c>
      <c r="I35"/>
      <c r="J35"/>
      <c r="K35"/>
      <c r="L35"/>
    </row>
    <row r="36" spans="1:12" x14ac:dyDescent="0.25">
      <c r="B36" s="6">
        <v>2009</v>
      </c>
      <c r="C36" s="10">
        <f t="shared" si="2"/>
        <v>7286.2998399999997</v>
      </c>
      <c r="D36" s="10">
        <f t="shared" si="4"/>
        <v>8903.5403499999993</v>
      </c>
      <c r="E36" s="10">
        <f t="shared" si="3"/>
        <v>8994.5111499999985</v>
      </c>
      <c r="F36" s="10">
        <f t="shared" si="3"/>
        <v>8993.451149999999</v>
      </c>
      <c r="G36" s="10">
        <f t="shared" si="3"/>
        <v>9004.0011499999982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7475.2553800000014</v>
      </c>
      <c r="D37" s="10">
        <f t="shared" si="4"/>
        <v>9356.3039600000011</v>
      </c>
      <c r="E37" s="10">
        <f t="shared" si="3"/>
        <v>9445.6539600000015</v>
      </c>
      <c r="F37" s="10">
        <f t="shared" si="3"/>
        <v>9468.1039600000022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6104.2784300000003</v>
      </c>
      <c r="D38" s="10">
        <f t="shared" si="4"/>
        <v>7485.6984300000004</v>
      </c>
      <c r="E38" s="10">
        <f t="shared" si="3"/>
        <v>7579.38843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6777.94</v>
      </c>
      <c r="D39" s="10">
        <f t="shared" si="4"/>
        <v>8145.5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7256.85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0.11027000000000001</v>
      </c>
      <c r="D46" s="10">
        <v>6.3422130000000001</v>
      </c>
      <c r="E46" s="10">
        <v>3.4080520000000005</v>
      </c>
      <c r="F46" s="10">
        <v>0.41976000000000002</v>
      </c>
      <c r="G46" s="10">
        <v>-1.6500000000000001E-2</v>
      </c>
      <c r="H46" s="11">
        <v>0.41010000000000002</v>
      </c>
      <c r="I46"/>
      <c r="J46"/>
      <c r="K46"/>
      <c r="L46"/>
    </row>
    <row r="47" spans="1:12" x14ac:dyDescent="0.25">
      <c r="B47" s="6">
        <v>2007</v>
      </c>
      <c r="C47" s="10">
        <v>7.64933</v>
      </c>
      <c r="D47" s="10">
        <v>50.288721000000002</v>
      </c>
      <c r="E47" s="10">
        <v>9.0099700000000009</v>
      </c>
      <c r="F47" s="10">
        <v>0</v>
      </c>
      <c r="G47" s="10">
        <v>23.456499999999998</v>
      </c>
      <c r="H47" s="11">
        <v>0</v>
      </c>
      <c r="I47"/>
      <c r="J47"/>
      <c r="K47"/>
      <c r="L47"/>
    </row>
    <row r="48" spans="1:12" x14ac:dyDescent="0.25">
      <c r="B48" s="6">
        <v>2008</v>
      </c>
      <c r="C48" s="10">
        <v>19.549924000000001</v>
      </c>
      <c r="D48" s="10">
        <v>120.64988999999997</v>
      </c>
      <c r="E48" s="10">
        <v>-0.04</v>
      </c>
      <c r="F48" s="10">
        <v>-1.6500000000000001E-2</v>
      </c>
      <c r="G48" s="10">
        <v>0</v>
      </c>
      <c r="H48" s="11">
        <v>0.57999999999999996</v>
      </c>
      <c r="I48"/>
      <c r="J48"/>
      <c r="K48"/>
      <c r="L48"/>
    </row>
    <row r="49" spans="1:12" x14ac:dyDescent="0.25">
      <c r="B49" s="6">
        <v>2009</v>
      </c>
      <c r="C49" s="10">
        <v>0.60500999999999994</v>
      </c>
      <c r="D49" s="10">
        <v>3.5466799999999998</v>
      </c>
      <c r="E49" s="10">
        <v>3.0398199999999997</v>
      </c>
      <c r="F49" s="10">
        <v>0.12</v>
      </c>
      <c r="G49" s="10">
        <v>0.2</v>
      </c>
      <c r="H49" s="11"/>
      <c r="I49"/>
      <c r="J49"/>
      <c r="K49"/>
      <c r="L49"/>
    </row>
    <row r="50" spans="1:12" x14ac:dyDescent="0.25">
      <c r="B50" s="6">
        <v>2010</v>
      </c>
      <c r="C50" s="10">
        <v>6.5045200000000012</v>
      </c>
      <c r="D50" s="10">
        <v>4.3880300000000005</v>
      </c>
      <c r="E50" s="10">
        <v>19.190000000000001</v>
      </c>
      <c r="F50" s="10">
        <v>-0.02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3.3508599999999999</v>
      </c>
      <c r="D51" s="10">
        <v>4.42</v>
      </c>
      <c r="E51" s="10">
        <v>0.39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1.54</v>
      </c>
      <c r="D52" s="10">
        <v>6.26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2.29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1195.6398789999998</v>
      </c>
      <c r="D59" s="10">
        <v>439.35939000000002</v>
      </c>
      <c r="E59" s="10">
        <v>163.63571100000001</v>
      </c>
      <c r="F59" s="10">
        <v>105.85329</v>
      </c>
      <c r="G59" s="10">
        <v>13.373059999999999</v>
      </c>
      <c r="H59" s="11">
        <v>83.985900000000001</v>
      </c>
      <c r="I59"/>
      <c r="J59"/>
      <c r="K59"/>
      <c r="L59"/>
    </row>
    <row r="60" spans="1:12" x14ac:dyDescent="0.25">
      <c r="B60" s="6">
        <v>2007</v>
      </c>
      <c r="C60" s="10">
        <v>1632.1152090000003</v>
      </c>
      <c r="D60" s="10">
        <v>463.21900199999999</v>
      </c>
      <c r="E60" s="10">
        <v>279.26675999999998</v>
      </c>
      <c r="F60" s="10">
        <v>231.86686000000003</v>
      </c>
      <c r="G60" s="10">
        <v>106.28731999999999</v>
      </c>
      <c r="H60" s="11">
        <v>170.71</v>
      </c>
      <c r="I60"/>
      <c r="J60"/>
      <c r="K60"/>
      <c r="L60"/>
    </row>
    <row r="61" spans="1:12" x14ac:dyDescent="0.25">
      <c r="B61" s="6">
        <v>2008</v>
      </c>
      <c r="C61" s="10">
        <v>1268.0745849999998</v>
      </c>
      <c r="D61" s="10">
        <v>497.19472999999999</v>
      </c>
      <c r="E61" s="10">
        <v>243.49227000000002</v>
      </c>
      <c r="F61" s="10">
        <v>127.09689999999999</v>
      </c>
      <c r="G61" s="10">
        <v>60.23</v>
      </c>
      <c r="H61" s="11">
        <v>135.30000000000001</v>
      </c>
      <c r="I61"/>
      <c r="J61"/>
      <c r="K61"/>
      <c r="L61"/>
    </row>
    <row r="62" spans="1:12" x14ac:dyDescent="0.25">
      <c r="B62" s="6">
        <v>2009</v>
      </c>
      <c r="C62" s="10">
        <v>2037.0659999999998</v>
      </c>
      <c r="D62" s="10">
        <v>590.39279999999985</v>
      </c>
      <c r="E62" s="10">
        <v>134.93491</v>
      </c>
      <c r="F62" s="10">
        <v>115.33</v>
      </c>
      <c r="G62" s="10">
        <v>12.17</v>
      </c>
      <c r="H62" s="11"/>
      <c r="I62"/>
      <c r="J62"/>
      <c r="K62"/>
      <c r="L62"/>
    </row>
    <row r="63" spans="1:12" x14ac:dyDescent="0.25">
      <c r="B63" s="6">
        <v>2010</v>
      </c>
      <c r="C63" s="10">
        <v>2093.3160599999997</v>
      </c>
      <c r="D63" s="10">
        <v>456.76584000000003</v>
      </c>
      <c r="E63" s="10">
        <v>264.39000000000004</v>
      </c>
      <c r="F63" s="10">
        <v>124.72999999999999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1653.7451899999999</v>
      </c>
      <c r="D64" s="10">
        <v>350.92</v>
      </c>
      <c r="E64" s="10">
        <v>177.36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1421.89</v>
      </c>
      <c r="D65" s="10">
        <v>214.37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1822.19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583.21422499999994</v>
      </c>
      <c r="D72" s="10">
        <v>97.531187999999986</v>
      </c>
      <c r="E72" s="10">
        <v>8.9175240000000002</v>
      </c>
      <c r="F72" s="10">
        <v>3.4348136796790598</v>
      </c>
      <c r="G72" s="10">
        <v>1.3730100000000001</v>
      </c>
      <c r="H72" s="11">
        <v>0.39717000000000002</v>
      </c>
      <c r="I72"/>
      <c r="J72"/>
      <c r="K72"/>
      <c r="L72"/>
    </row>
    <row r="73" spans="1:12" x14ac:dyDescent="0.25">
      <c r="B73" s="6">
        <v>2007</v>
      </c>
      <c r="C73" s="10">
        <v>530.24490399999991</v>
      </c>
      <c r="D73" s="10">
        <v>27.107853000000002</v>
      </c>
      <c r="E73" s="10">
        <v>9.5602313549280105</v>
      </c>
      <c r="F73" s="10">
        <v>4.4671500000000002</v>
      </c>
      <c r="G73" s="10">
        <v>1.85127</v>
      </c>
      <c r="H73" s="11">
        <v>0.9</v>
      </c>
      <c r="I73"/>
      <c r="J73"/>
      <c r="K73"/>
      <c r="L73"/>
    </row>
    <row r="74" spans="1:12" x14ac:dyDescent="0.25">
      <c r="B74" s="6">
        <v>2008</v>
      </c>
      <c r="C74" s="10">
        <v>519.18190300000003</v>
      </c>
      <c r="D74" s="10">
        <v>28.335611278438503</v>
      </c>
      <c r="E74" s="10">
        <v>10.936030000000001</v>
      </c>
      <c r="F74" s="10">
        <v>5.1090799999999996</v>
      </c>
      <c r="G74" s="10">
        <v>7.99</v>
      </c>
      <c r="H74" s="11">
        <v>1.1200000000000001</v>
      </c>
      <c r="I74"/>
      <c r="J74"/>
      <c r="K74"/>
      <c r="L74"/>
    </row>
    <row r="75" spans="1:12" x14ac:dyDescent="0.25">
      <c r="B75" s="6">
        <v>2009</v>
      </c>
      <c r="C75" s="10">
        <v>452.34212000000002</v>
      </c>
      <c r="D75" s="10">
        <v>30.567529999999998</v>
      </c>
      <c r="E75" s="10">
        <v>7.5678299999999998</v>
      </c>
      <c r="F75" s="10">
        <v>5.86</v>
      </c>
      <c r="G75" s="10">
        <v>2.71</v>
      </c>
      <c r="H75" s="11"/>
      <c r="I75"/>
      <c r="J75"/>
      <c r="K75"/>
      <c r="L75"/>
    </row>
    <row r="76" spans="1:12" x14ac:dyDescent="0.25">
      <c r="B76" s="6">
        <v>2010</v>
      </c>
      <c r="C76" s="10">
        <v>407.04743000000002</v>
      </c>
      <c r="D76" s="10">
        <v>28.353180000000002</v>
      </c>
      <c r="E76" s="10">
        <v>10.59</v>
      </c>
      <c r="F76" s="10">
        <v>5.45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372.43082999999996</v>
      </c>
      <c r="D77" s="10">
        <v>26.65</v>
      </c>
      <c r="E77" s="10">
        <v>9.48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421.33</v>
      </c>
      <c r="D78" s="10">
        <v>28.94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447.88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7577.6093109999993</v>
      </c>
      <c r="D85" s="10">
        <f t="shared" ref="D85:H91" si="6">C85+(D33+D59)-(C33+C59)-D46</f>
        <v>7933.588017</v>
      </c>
      <c r="E85" s="10">
        <f t="shared" si="6"/>
        <v>7703.4956540000012</v>
      </c>
      <c r="F85" s="10">
        <f t="shared" si="6"/>
        <v>7658.2773330000018</v>
      </c>
      <c r="G85" s="10">
        <f t="shared" si="6"/>
        <v>7571.2057130000003</v>
      </c>
      <c r="H85" s="11">
        <f t="shared" si="6"/>
        <v>7660.2489229999992</v>
      </c>
      <c r="I85"/>
      <c r="J85"/>
      <c r="K85"/>
      <c r="L85"/>
    </row>
    <row r="86" spans="1:12" x14ac:dyDescent="0.25">
      <c r="B86" s="6">
        <v>2007</v>
      </c>
      <c r="C86" s="10">
        <f t="shared" si="5"/>
        <v>9521.6545939999996</v>
      </c>
      <c r="D86" s="10">
        <f t="shared" si="6"/>
        <v>9362.3517879999963</v>
      </c>
      <c r="E86" s="10">
        <f t="shared" si="6"/>
        <v>9324.4226760000001</v>
      </c>
      <c r="F86" s="10">
        <f t="shared" si="6"/>
        <v>9300.0201959999995</v>
      </c>
      <c r="G86" s="10">
        <f t="shared" si="6"/>
        <v>9162.7714559999968</v>
      </c>
      <c r="H86" s="11">
        <f t="shared" si="6"/>
        <v>9245.6941359999983</v>
      </c>
      <c r="I86"/>
      <c r="J86"/>
      <c r="K86"/>
      <c r="L86"/>
    </row>
    <row r="87" spans="1:12" x14ac:dyDescent="0.25">
      <c r="B87" s="6">
        <v>2008</v>
      </c>
      <c r="C87" s="10">
        <f t="shared" si="5"/>
        <v>8552.6381439999986</v>
      </c>
      <c r="D87" s="10">
        <f t="shared" si="6"/>
        <v>8771.1364890000004</v>
      </c>
      <c r="E87" s="10">
        <f t="shared" si="6"/>
        <v>8581.6805890000032</v>
      </c>
      <c r="F87" s="10">
        <f t="shared" si="6"/>
        <v>8516.0266490000013</v>
      </c>
      <c r="G87" s="10">
        <f t="shared" si="6"/>
        <v>8458.4897489999985</v>
      </c>
      <c r="H87" s="11">
        <f t="shared" si="6"/>
        <v>8536.269749000001</v>
      </c>
      <c r="I87"/>
      <c r="J87"/>
      <c r="K87"/>
      <c r="L87"/>
    </row>
    <row r="88" spans="1:12" x14ac:dyDescent="0.25">
      <c r="B88" s="6">
        <v>2009</v>
      </c>
      <c r="C88" s="10">
        <f t="shared" si="5"/>
        <v>9322.7608299999993</v>
      </c>
      <c r="D88" s="10">
        <f t="shared" si="6"/>
        <v>9489.7814599999983</v>
      </c>
      <c r="E88" s="10">
        <f t="shared" si="6"/>
        <v>9122.2545499999978</v>
      </c>
      <c r="F88" s="10">
        <f t="shared" si="6"/>
        <v>9101.4696399999975</v>
      </c>
      <c r="G88" s="10">
        <f t="shared" si="6"/>
        <v>9008.659639999998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9562.0669200000011</v>
      </c>
      <c r="D89" s="10">
        <f t="shared" si="6"/>
        <v>9802.1772500000006</v>
      </c>
      <c r="E89" s="10">
        <f t="shared" si="6"/>
        <v>9679.9614100000017</v>
      </c>
      <c r="F89" s="10">
        <f t="shared" si="6"/>
        <v>9562.771410000003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7754.6727600000004</v>
      </c>
      <c r="D90" s="10">
        <f t="shared" si="6"/>
        <v>7828.8475699999999</v>
      </c>
      <c r="E90" s="10">
        <f t="shared" si="6"/>
        <v>7748.5875699999988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8198.2899999999991</v>
      </c>
      <c r="D91" s="10">
        <f t="shared" si="6"/>
        <v>8352.07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9076.75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1.0184635290626673</v>
      </c>
      <c r="E96" s="12">
        <f>SUM(E85:E88)/SUM(D85:D88)</f>
        <v>0.97679760425660267</v>
      </c>
      <c r="F96" s="12">
        <f>SUM(F85:F87)/SUM(E85:E87)</f>
        <v>0.99471781102750345</v>
      </c>
      <c r="G96" s="12">
        <f>SUM(G85:G86)/SUM(F85:F86)</f>
        <v>0.98677223585584584</v>
      </c>
      <c r="H96" s="13">
        <f>SUM(H85)/SUM(G85)</f>
        <v>1.0117607701303253</v>
      </c>
    </row>
    <row r="97" spans="1:8" x14ac:dyDescent="0.25">
      <c r="A97" s="2" t="s">
        <v>17</v>
      </c>
      <c r="D97" s="12">
        <f t="shared" ref="D97:D98" si="7">SUM(D86:D90)/SUM(C86:C90)</f>
        <v>1.0120880218325956</v>
      </c>
      <c r="E97" s="12">
        <f t="shared" ref="E97:E98" si="8">SUM(E86:E89)/SUM(D86:D89)</f>
        <v>0.98083849840860715</v>
      </c>
      <c r="F97" s="12">
        <f t="shared" ref="F97:F98" si="9">SUM(F86:F88)/SUM(E86:E88)</f>
        <v>0.99589907271619404</v>
      </c>
      <c r="G97" s="12">
        <f t="shared" ref="G97:G98" si="10">SUM(G86:G87)/SUM(F86:F87)</f>
        <v>0.98906684284708923</v>
      </c>
      <c r="H97" s="13">
        <f t="shared" ref="H97:H98" si="11">SUM(H86)/SUM(G86)</f>
        <v>1.0090499561620847</v>
      </c>
    </row>
    <row r="98" spans="1:8" x14ac:dyDescent="0.25">
      <c r="A98" s="2" t="s">
        <v>18</v>
      </c>
      <c r="D98" s="12">
        <f t="shared" si="7"/>
        <v>1.0196721752118787</v>
      </c>
      <c r="E98" s="12">
        <f t="shared" si="8"/>
        <v>0.97884041399241428</v>
      </c>
      <c r="F98" s="12">
        <f t="shared" si="9"/>
        <v>0.99256391983384717</v>
      </c>
      <c r="G98" s="12">
        <f t="shared" si="10"/>
        <v>0.99146604616605627</v>
      </c>
      <c r="H98" s="13">
        <f t="shared" si="11"/>
        <v>1.0091954949770079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5" width="8.75" style="2" bestFit="1" customWidth="1"/>
    <col min="6" max="6" width="10" style="2" bestFit="1" customWidth="1"/>
    <col min="7" max="8" width="8.75" style="2" bestFit="1" customWidth="1"/>
    <col min="9" max="10" width="8" style="2"/>
    <col min="11" max="15" width="8.75" style="2" bestFit="1" customWidth="1"/>
    <col min="16" max="16" width="7" style="2" bestFit="1" customWidth="1"/>
    <col min="17" max="17" width="8.75" style="2" bestFit="1" customWidth="1"/>
    <col min="18" max="20" width="8" style="2"/>
    <col min="21" max="25" width="8.75" style="2" bestFit="1" customWidth="1"/>
    <col min="26" max="16384" width="8" style="2"/>
  </cols>
  <sheetData>
    <row r="1" spans="1:11" x14ac:dyDescent="0.25">
      <c r="A1" s="2" t="s">
        <v>9</v>
      </c>
      <c r="C1" s="3" t="s">
        <v>20</v>
      </c>
      <c r="F1" s="4"/>
    </row>
    <row r="2" spans="1:11" x14ac:dyDescent="0.25">
      <c r="F2" s="4"/>
    </row>
    <row r="3" spans="1:11" x14ac:dyDescent="0.25">
      <c r="A3" s="5" t="s">
        <v>10</v>
      </c>
      <c r="F3" s="4"/>
    </row>
    <row r="4" spans="1:11" x14ac:dyDescent="0.25">
      <c r="F4" s="4"/>
    </row>
    <row r="5" spans="1:11" x14ac:dyDescent="0.25">
      <c r="C5" s="6" t="s">
        <v>0</v>
      </c>
      <c r="D5" s="6"/>
    </row>
    <row r="6" spans="1:11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1" x14ac:dyDescent="0.25">
      <c r="B7" s="6">
        <v>2006</v>
      </c>
      <c r="C7" s="8">
        <v>308259.31242199999</v>
      </c>
      <c r="D7" s="8">
        <v>267657.32279100001</v>
      </c>
      <c r="F7" s="8">
        <v>1659989.425465754</v>
      </c>
      <c r="G7" s="8">
        <v>37634.014346000004</v>
      </c>
      <c r="H7" s="8">
        <f t="shared" ref="H7" si="0">C7/F7</f>
        <v>0.18569956392072176</v>
      </c>
    </row>
    <row r="8" spans="1:11" x14ac:dyDescent="0.25">
      <c r="B8" s="6">
        <v>2007</v>
      </c>
      <c r="C8" s="8">
        <v>310308.62696800003</v>
      </c>
      <c r="D8" s="8">
        <v>263130.89887700003</v>
      </c>
      <c r="F8" s="8">
        <v>1777175.1446438362</v>
      </c>
      <c r="G8" s="8">
        <v>35719.997161000007</v>
      </c>
      <c r="H8" s="8">
        <f t="shared" ref="H8:H14" si="1">C8/F8</f>
        <v>0.17460779141731075</v>
      </c>
    </row>
    <row r="9" spans="1:11" x14ac:dyDescent="0.25">
      <c r="B9" s="6">
        <v>2008</v>
      </c>
      <c r="C9" s="8">
        <v>316919.88675099995</v>
      </c>
      <c r="D9" s="8">
        <v>264633.39419599995</v>
      </c>
      <c r="F9" s="8">
        <v>1961504.20321858</v>
      </c>
      <c r="G9" s="8">
        <v>29512.61570599999</v>
      </c>
      <c r="H9" s="8">
        <f t="shared" si="1"/>
        <v>0.16156982290987423</v>
      </c>
    </row>
    <row r="10" spans="1:11" x14ac:dyDescent="0.25">
      <c r="B10" s="6">
        <v>2009</v>
      </c>
      <c r="C10" s="8">
        <v>285663.14978000004</v>
      </c>
      <c r="D10" s="8">
        <v>243678.80358483066</v>
      </c>
      <c r="F10" s="8">
        <v>1883415.7187688849</v>
      </c>
      <c r="G10" s="8">
        <v>37140.109033649715</v>
      </c>
      <c r="H10" s="8">
        <f t="shared" si="1"/>
        <v>0.15167291370315569</v>
      </c>
    </row>
    <row r="11" spans="1:11" x14ac:dyDescent="0.25">
      <c r="B11" s="6">
        <v>2010</v>
      </c>
      <c r="C11" s="8">
        <v>272847.48326999991</v>
      </c>
      <c r="D11" s="8">
        <v>229718.35335347967</v>
      </c>
      <c r="E11" s="9"/>
      <c r="F11" s="8">
        <v>1909975.9794520547</v>
      </c>
      <c r="G11" s="8">
        <v>34610.479323479747</v>
      </c>
      <c r="H11" s="8">
        <f t="shared" si="1"/>
        <v>0.14285388204111132</v>
      </c>
      <c r="I11" s="9"/>
      <c r="J11" s="9"/>
      <c r="K11" s="9"/>
    </row>
    <row r="12" spans="1:11" x14ac:dyDescent="0.25">
      <c r="B12" s="6">
        <v>2011</v>
      </c>
      <c r="C12" s="8">
        <v>280690.84781000001</v>
      </c>
      <c r="D12" s="8">
        <v>236121.23383965966</v>
      </c>
      <c r="E12" s="9"/>
      <c r="F12" s="8">
        <v>2053924.8761506837</v>
      </c>
      <c r="G12" s="8">
        <v>36069.924519659646</v>
      </c>
      <c r="H12" s="8">
        <f t="shared" si="1"/>
        <v>0.13666071776493127</v>
      </c>
      <c r="I12" s="9"/>
      <c r="J12" s="9"/>
      <c r="K12" s="9"/>
    </row>
    <row r="13" spans="1:11" x14ac:dyDescent="0.25">
      <c r="B13" s="6">
        <v>2012</v>
      </c>
      <c r="C13" s="8">
        <v>277029.44820999994</v>
      </c>
      <c r="D13" s="8">
        <v>231347.57820999995</v>
      </c>
      <c r="E13" s="9"/>
      <c r="F13" s="8">
        <v>2117832.693</v>
      </c>
      <c r="G13" s="8">
        <v>34465.450680000002</v>
      </c>
      <c r="H13" s="8">
        <f t="shared" si="1"/>
        <v>0.13080799494958026</v>
      </c>
      <c r="I13" s="9"/>
      <c r="J13" s="9"/>
      <c r="K13" s="9"/>
    </row>
    <row r="14" spans="1:11" x14ac:dyDescent="0.25">
      <c r="B14" s="6">
        <v>2013</v>
      </c>
      <c r="C14" s="8">
        <v>267242.61</v>
      </c>
      <c r="D14" s="8">
        <v>221745.58999999997</v>
      </c>
      <c r="E14" s="9"/>
      <c r="F14" s="8">
        <v>2204470.29</v>
      </c>
      <c r="G14" s="8">
        <v>41949.029999999984</v>
      </c>
      <c r="H14" s="8">
        <f t="shared" si="1"/>
        <v>0.12122758524452601</v>
      </c>
      <c r="I14" s="9"/>
      <c r="J14" s="9"/>
      <c r="K14" s="9"/>
    </row>
    <row r="15" spans="1:11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</row>
    <row r="16" spans="1:11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64839.465677</v>
      </c>
      <c r="D20" s="10">
        <v>39385.499784</v>
      </c>
      <c r="E20" s="10">
        <v>11529.686760000001</v>
      </c>
      <c r="F20" s="10">
        <v>5718.6748600000001</v>
      </c>
      <c r="G20" s="10">
        <v>2677.5351000000001</v>
      </c>
      <c r="H20" s="11">
        <v>6194.844219999999</v>
      </c>
      <c r="I20"/>
      <c r="J20"/>
      <c r="K20"/>
      <c r="L20"/>
    </row>
    <row r="21" spans="1:12" x14ac:dyDescent="0.25">
      <c r="B21" s="6">
        <v>2007</v>
      </c>
      <c r="C21" s="10">
        <v>71271.940528000006</v>
      </c>
      <c r="D21" s="10">
        <v>49925.884143000003</v>
      </c>
      <c r="E21" s="10">
        <v>14336.748890000001</v>
      </c>
      <c r="F21" s="10">
        <v>8960.4811200000004</v>
      </c>
      <c r="G21" s="10">
        <v>2959.2457200000003</v>
      </c>
      <c r="H21" s="11">
        <v>5389.0375100000001</v>
      </c>
      <c r="I21"/>
      <c r="J21"/>
      <c r="K21"/>
      <c r="L21"/>
    </row>
    <row r="22" spans="1:12" x14ac:dyDescent="0.25">
      <c r="B22" s="6">
        <v>2008</v>
      </c>
      <c r="C22" s="10">
        <v>85566.538175000009</v>
      </c>
      <c r="D22" s="10">
        <v>50895.535980000001</v>
      </c>
      <c r="E22" s="10">
        <v>16504.961039999998</v>
      </c>
      <c r="F22" s="10">
        <v>6723.4738299999999</v>
      </c>
      <c r="G22" s="10">
        <v>3693.1442900000002</v>
      </c>
      <c r="H22" s="11">
        <v>9340.8900000000012</v>
      </c>
      <c r="I22"/>
      <c r="J22"/>
      <c r="K22"/>
      <c r="L22"/>
    </row>
    <row r="23" spans="1:12" x14ac:dyDescent="0.25">
      <c r="B23" s="6">
        <v>2009</v>
      </c>
      <c r="C23" s="10">
        <v>83477.983380000005</v>
      </c>
      <c r="D23" s="10">
        <v>42027.228139999999</v>
      </c>
      <c r="E23" s="10">
        <v>13552.025290000001</v>
      </c>
      <c r="F23" s="10">
        <v>6495.4795199999999</v>
      </c>
      <c r="G23" s="10">
        <v>3229.0099999999998</v>
      </c>
      <c r="H23" s="11"/>
      <c r="I23"/>
      <c r="J23"/>
      <c r="K23"/>
      <c r="L23"/>
    </row>
    <row r="24" spans="1:12" x14ac:dyDescent="0.25">
      <c r="B24" s="6">
        <v>2010</v>
      </c>
      <c r="C24" s="10">
        <v>84667.501069999984</v>
      </c>
      <c r="D24" s="10">
        <v>47700.582150000002</v>
      </c>
      <c r="E24" s="10">
        <v>13587.9095</v>
      </c>
      <c r="F24" s="10">
        <v>5402.0900000000011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85497.305353477394</v>
      </c>
      <c r="D25" s="10">
        <v>41607.305749999992</v>
      </c>
      <c r="E25" s="10">
        <v>13788.800000000001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76608.187263477404</v>
      </c>
      <c r="D26" s="10">
        <v>44338.57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78523.09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64839.465677</v>
      </c>
      <c r="D33" s="10">
        <f>C33+D20</f>
        <v>104224.965461</v>
      </c>
      <c r="E33" s="10">
        <f t="shared" ref="E33:H38" si="3">D33+E20</f>
        <v>115754.652221</v>
      </c>
      <c r="F33" s="10">
        <f t="shared" si="3"/>
        <v>121473.327081</v>
      </c>
      <c r="G33" s="10">
        <f t="shared" si="3"/>
        <v>124150.86218099999</v>
      </c>
      <c r="H33" s="11">
        <f t="shared" si="3"/>
        <v>130345.70640099999</v>
      </c>
      <c r="I33"/>
      <c r="J33"/>
      <c r="K33"/>
      <c r="L33"/>
    </row>
    <row r="34" spans="1:12" x14ac:dyDescent="0.25">
      <c r="B34" s="6">
        <v>2007</v>
      </c>
      <c r="C34" s="10">
        <f t="shared" si="2"/>
        <v>71271.940528000006</v>
      </c>
      <c r="D34" s="10">
        <f t="shared" ref="D34:D39" si="4">C34+D21</f>
        <v>121197.82467100001</v>
      </c>
      <c r="E34" s="10">
        <f t="shared" si="3"/>
        <v>135534.573561</v>
      </c>
      <c r="F34" s="10">
        <f t="shared" si="3"/>
        <v>144495.05468100001</v>
      </c>
      <c r="G34" s="10">
        <f t="shared" si="3"/>
        <v>147454.30040100001</v>
      </c>
      <c r="H34" s="11">
        <f t="shared" si="3"/>
        <v>152843.33791100001</v>
      </c>
      <c r="I34"/>
      <c r="J34"/>
      <c r="K34"/>
      <c r="L34"/>
    </row>
    <row r="35" spans="1:12" x14ac:dyDescent="0.25">
      <c r="B35" s="6">
        <v>2008</v>
      </c>
      <c r="C35" s="10">
        <f t="shared" si="2"/>
        <v>85566.538175000009</v>
      </c>
      <c r="D35" s="10">
        <f t="shared" si="4"/>
        <v>136462.07415500001</v>
      </c>
      <c r="E35" s="10">
        <f t="shared" si="3"/>
        <v>152967.035195</v>
      </c>
      <c r="F35" s="10">
        <f t="shared" si="3"/>
        <v>159690.50902500001</v>
      </c>
      <c r="G35" s="10">
        <f t="shared" si="3"/>
        <v>163383.653315</v>
      </c>
      <c r="H35" s="11">
        <f t="shared" si="3"/>
        <v>172724.54331500002</v>
      </c>
      <c r="I35"/>
      <c r="J35"/>
      <c r="K35"/>
      <c r="L35"/>
    </row>
    <row r="36" spans="1:12" x14ac:dyDescent="0.25">
      <c r="B36" s="6">
        <v>2009</v>
      </c>
      <c r="C36" s="10">
        <f t="shared" si="2"/>
        <v>83477.983380000005</v>
      </c>
      <c r="D36" s="10">
        <f t="shared" si="4"/>
        <v>125505.21152000001</v>
      </c>
      <c r="E36" s="10">
        <f t="shared" si="3"/>
        <v>139057.23681</v>
      </c>
      <c r="F36" s="10">
        <f t="shared" si="3"/>
        <v>145552.71633</v>
      </c>
      <c r="G36" s="10">
        <f t="shared" si="3"/>
        <v>148781.72633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84667.501069999984</v>
      </c>
      <c r="D37" s="10">
        <f t="shared" si="4"/>
        <v>132368.08321999997</v>
      </c>
      <c r="E37" s="10">
        <f t="shared" si="3"/>
        <v>145955.99271999998</v>
      </c>
      <c r="F37" s="10">
        <f t="shared" si="3"/>
        <v>151358.08271999998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85497.305353477394</v>
      </c>
      <c r="D38" s="10">
        <f t="shared" si="4"/>
        <v>127104.61110347739</v>
      </c>
      <c r="E38" s="10">
        <f t="shared" si="3"/>
        <v>140893.41110347738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76608.187263477404</v>
      </c>
      <c r="D39" s="10">
        <f t="shared" si="4"/>
        <v>120946.7572634774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78523.09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381.05214700000005</v>
      </c>
      <c r="D46" s="10">
        <v>728.41943900000001</v>
      </c>
      <c r="E46" s="10">
        <v>486.32946600000002</v>
      </c>
      <c r="F46" s="10">
        <v>328.87201999999996</v>
      </c>
      <c r="G46" s="10">
        <v>357.46303999999998</v>
      </c>
      <c r="H46" s="11">
        <v>376.62946999999997</v>
      </c>
      <c r="I46"/>
      <c r="J46"/>
      <c r="K46"/>
      <c r="L46"/>
    </row>
    <row r="47" spans="1:12" x14ac:dyDescent="0.25">
      <c r="B47" s="6">
        <v>2007</v>
      </c>
      <c r="C47" s="10">
        <v>482.78815700000001</v>
      </c>
      <c r="D47" s="10">
        <v>895.10922400000004</v>
      </c>
      <c r="E47" s="10">
        <v>486.50336000000004</v>
      </c>
      <c r="F47" s="10">
        <v>466.85904999999997</v>
      </c>
      <c r="G47" s="10">
        <v>372.56350999999995</v>
      </c>
      <c r="H47" s="11">
        <v>482.85381999999998</v>
      </c>
      <c r="I47"/>
      <c r="J47"/>
      <c r="K47"/>
      <c r="L47"/>
    </row>
    <row r="48" spans="1:12" x14ac:dyDescent="0.25">
      <c r="B48" s="6">
        <v>2008</v>
      </c>
      <c r="C48" s="10">
        <v>773.03123500000004</v>
      </c>
      <c r="D48" s="10">
        <v>721.20364999999993</v>
      </c>
      <c r="E48" s="10">
        <v>766.78494000000012</v>
      </c>
      <c r="F48" s="10">
        <v>506.67209000000003</v>
      </c>
      <c r="G48" s="10">
        <v>314.79110000000003</v>
      </c>
      <c r="H48" s="11">
        <v>526.17999999999995</v>
      </c>
      <c r="I48"/>
      <c r="J48"/>
      <c r="K48"/>
      <c r="L48"/>
    </row>
    <row r="49" spans="1:12" x14ac:dyDescent="0.25">
      <c r="B49" s="6">
        <v>2009</v>
      </c>
      <c r="C49" s="10">
        <v>773.38549</v>
      </c>
      <c r="D49" s="10">
        <v>930.66801999999996</v>
      </c>
      <c r="E49" s="10">
        <v>605.55113999999992</v>
      </c>
      <c r="F49" s="10">
        <v>357.04090000000002</v>
      </c>
      <c r="G49" s="10">
        <v>212.32999999999998</v>
      </c>
      <c r="H49" s="11"/>
      <c r="I49"/>
      <c r="J49"/>
      <c r="K49"/>
      <c r="L49"/>
    </row>
    <row r="50" spans="1:12" x14ac:dyDescent="0.25">
      <c r="B50" s="6">
        <v>2010</v>
      </c>
      <c r="C50" s="10">
        <v>646.64198999999996</v>
      </c>
      <c r="D50" s="10">
        <v>968.77116999999987</v>
      </c>
      <c r="E50" s="10">
        <v>409.28390999999999</v>
      </c>
      <c r="F50" s="10">
        <v>369.76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627.0383700000001</v>
      </c>
      <c r="D51" s="10">
        <v>809.15787</v>
      </c>
      <c r="E51" s="10">
        <v>392.99999999999994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517.02405999999996</v>
      </c>
      <c r="D52" s="10">
        <v>644.6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224.00000000000006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53380.232255999988</v>
      </c>
      <c r="D59" s="10">
        <v>24889.800801999998</v>
      </c>
      <c r="E59" s="10">
        <v>39627.094815999997</v>
      </c>
      <c r="F59" s="10">
        <v>26245.037769999995</v>
      </c>
      <c r="G59" s="10">
        <v>20183.107829999997</v>
      </c>
      <c r="H59" s="11">
        <v>65209.201789999999</v>
      </c>
      <c r="I59"/>
      <c r="J59"/>
      <c r="K59"/>
      <c r="L59"/>
    </row>
    <row r="60" spans="1:12" x14ac:dyDescent="0.25">
      <c r="B60" s="6">
        <v>2007</v>
      </c>
      <c r="C60" s="10">
        <v>60932.744065999999</v>
      </c>
      <c r="D60" s="10">
        <v>56076.285934</v>
      </c>
      <c r="E60" s="10">
        <v>44212.450620000003</v>
      </c>
      <c r="F60" s="10">
        <v>27071.84506</v>
      </c>
      <c r="G60" s="10">
        <v>21906.306980000001</v>
      </c>
      <c r="H60" s="11">
        <v>74941.683850000001</v>
      </c>
      <c r="I60"/>
      <c r="J60"/>
      <c r="K60"/>
      <c r="L60"/>
    </row>
    <row r="61" spans="1:12" x14ac:dyDescent="0.25">
      <c r="B61" s="6">
        <v>2008</v>
      </c>
      <c r="C61" s="10">
        <v>86727.838042999996</v>
      </c>
      <c r="D61" s="10">
        <v>57683.001580000004</v>
      </c>
      <c r="E61" s="10">
        <v>42850.76629</v>
      </c>
      <c r="F61" s="10">
        <v>26040.189120000003</v>
      </c>
      <c r="G61" s="10">
        <v>20717.580589999998</v>
      </c>
      <c r="H61" s="11">
        <v>77286.23000000001</v>
      </c>
      <c r="I61"/>
      <c r="J61"/>
      <c r="K61"/>
      <c r="L61"/>
    </row>
    <row r="62" spans="1:12" x14ac:dyDescent="0.25">
      <c r="B62" s="6">
        <v>2009</v>
      </c>
      <c r="C62" s="10">
        <v>85414.528179999994</v>
      </c>
      <c r="D62" s="10">
        <v>54794.563140000006</v>
      </c>
      <c r="E62" s="10">
        <v>42356.831689999999</v>
      </c>
      <c r="F62" s="10">
        <v>27186.987689999998</v>
      </c>
      <c r="G62" s="10">
        <v>20632.88</v>
      </c>
      <c r="H62" s="11"/>
      <c r="I62"/>
      <c r="J62"/>
      <c r="K62"/>
      <c r="L62"/>
    </row>
    <row r="63" spans="1:12" x14ac:dyDescent="0.25">
      <c r="B63" s="6">
        <v>2010</v>
      </c>
      <c r="C63" s="10">
        <v>83502.250280000007</v>
      </c>
      <c r="D63" s="10">
        <v>48638.685700000002</v>
      </c>
      <c r="E63" s="10">
        <v>36776.143459999992</v>
      </c>
      <c r="F63" s="10">
        <v>17884.23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78842.783780000012</v>
      </c>
      <c r="D64" s="10">
        <v>47491.967210000003</v>
      </c>
      <c r="E64" s="10">
        <v>30545.449999999997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79769.982889999999</v>
      </c>
      <c r="D65" s="10">
        <v>45273.09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80977.3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4"/>
      <c r="D72" s="14"/>
      <c r="E72" s="10">
        <v>17706.659796</v>
      </c>
      <c r="F72" s="10">
        <v>10431.157220000001</v>
      </c>
      <c r="G72" s="10">
        <v>9211.2533199999998</v>
      </c>
      <c r="H72" s="11">
        <v>31271.982120000004</v>
      </c>
      <c r="I72"/>
      <c r="J72"/>
      <c r="K72"/>
      <c r="L72"/>
    </row>
    <row r="73" spans="1:12" x14ac:dyDescent="0.25">
      <c r="B73" s="6">
        <v>2007</v>
      </c>
      <c r="C73" s="14"/>
      <c r="D73" s="14"/>
      <c r="E73" s="10">
        <v>14319.79011</v>
      </c>
      <c r="F73" s="10">
        <v>11361.5144</v>
      </c>
      <c r="G73" s="10">
        <v>9852.7086200000012</v>
      </c>
      <c r="H73" s="11">
        <v>30732.825629999999</v>
      </c>
      <c r="I73"/>
      <c r="J73"/>
      <c r="K73"/>
      <c r="L73"/>
    </row>
    <row r="74" spans="1:12" x14ac:dyDescent="0.25">
      <c r="B74" s="6">
        <v>2008</v>
      </c>
      <c r="C74" s="14"/>
      <c r="D74" s="14"/>
      <c r="E74" s="10">
        <v>17555.176599999999</v>
      </c>
      <c r="F74" s="10">
        <v>12379.641390000001</v>
      </c>
      <c r="G74" s="10">
        <v>7947.1842600000009</v>
      </c>
      <c r="H74" s="11">
        <v>36471.22</v>
      </c>
      <c r="I74"/>
      <c r="J74"/>
      <c r="K74"/>
      <c r="L74"/>
    </row>
    <row r="75" spans="1:12" x14ac:dyDescent="0.25">
      <c r="B75" s="6">
        <v>2009</v>
      </c>
      <c r="C75" s="14"/>
      <c r="D75" s="14"/>
      <c r="E75" s="10">
        <v>11194.858400000001</v>
      </c>
      <c r="F75" s="10">
        <v>9753.2098899999983</v>
      </c>
      <c r="G75" s="10">
        <v>5968.84</v>
      </c>
      <c r="H75" s="11"/>
      <c r="I75"/>
      <c r="J75"/>
      <c r="K75"/>
      <c r="L75"/>
    </row>
    <row r="76" spans="1:12" x14ac:dyDescent="0.25">
      <c r="B76" s="6">
        <v>2010</v>
      </c>
      <c r="C76" s="14"/>
      <c r="D76" s="14"/>
      <c r="E76" s="10">
        <v>10473.66403</v>
      </c>
      <c r="F76" s="10">
        <v>8753.93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4"/>
      <c r="D77" s="14"/>
      <c r="E77" s="10">
        <v>9147.41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4"/>
      <c r="D78" s="14"/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4"/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117838.64578599999</v>
      </c>
      <c r="D85" s="10">
        <f t="shared" ref="D85:H91" si="6">C85+(D33+D59)-(C33+C59)-D46</f>
        <v>128005.29467699998</v>
      </c>
      <c r="E85" s="10">
        <f t="shared" si="6"/>
        <v>153785.945985</v>
      </c>
      <c r="F85" s="10">
        <f t="shared" si="6"/>
        <v>145793.69177900002</v>
      </c>
      <c r="G85" s="10">
        <f t="shared" si="6"/>
        <v>142051.83389900005</v>
      </c>
      <c r="H85" s="11">
        <f t="shared" si="6"/>
        <v>192896.14260900006</v>
      </c>
      <c r="I85"/>
      <c r="J85"/>
      <c r="K85"/>
      <c r="L85"/>
    </row>
    <row r="86" spans="1:12" x14ac:dyDescent="0.25">
      <c r="B86" s="6">
        <v>2007</v>
      </c>
      <c r="C86" s="10">
        <f t="shared" si="5"/>
        <v>131721.89643699999</v>
      </c>
      <c r="D86" s="10">
        <f t="shared" si="6"/>
        <v>175896.21322399995</v>
      </c>
      <c r="E86" s="10">
        <f t="shared" si="6"/>
        <v>177882.62343999997</v>
      </c>
      <c r="F86" s="10">
        <f t="shared" si="6"/>
        <v>169235.63994999995</v>
      </c>
      <c r="G86" s="10">
        <f t="shared" si="6"/>
        <v>166656.78407999992</v>
      </c>
      <c r="H86" s="11">
        <f t="shared" si="6"/>
        <v>224598.34463999994</v>
      </c>
      <c r="I86"/>
      <c r="J86"/>
      <c r="K86"/>
      <c r="L86"/>
    </row>
    <row r="87" spans="1:12" x14ac:dyDescent="0.25">
      <c r="B87" s="6">
        <v>2008</v>
      </c>
      <c r="C87" s="10">
        <f t="shared" si="5"/>
        <v>171521.34498300002</v>
      </c>
      <c r="D87" s="10">
        <f t="shared" si="6"/>
        <v>192650.84085000001</v>
      </c>
      <c r="E87" s="10">
        <f t="shared" si="6"/>
        <v>193556.78165999995</v>
      </c>
      <c r="F87" s="10">
        <f t="shared" si="6"/>
        <v>182963.00622999994</v>
      </c>
      <c r="G87" s="10">
        <f t="shared" si="6"/>
        <v>181018.75088999997</v>
      </c>
      <c r="H87" s="11">
        <f t="shared" si="6"/>
        <v>246402.11030000003</v>
      </c>
      <c r="I87"/>
      <c r="J87"/>
      <c r="K87"/>
      <c r="L87"/>
    </row>
    <row r="88" spans="1:12" x14ac:dyDescent="0.25">
      <c r="B88" s="6">
        <v>2009</v>
      </c>
      <c r="C88" s="10">
        <f t="shared" si="5"/>
        <v>168119.12607000003</v>
      </c>
      <c r="D88" s="10">
        <f t="shared" si="6"/>
        <v>178595.72115000003</v>
      </c>
      <c r="E88" s="10">
        <f t="shared" si="6"/>
        <v>179104.46385000003</v>
      </c>
      <c r="F88" s="10">
        <f t="shared" si="6"/>
        <v>170073.05847000002</v>
      </c>
      <c r="G88" s="10">
        <f t="shared" si="6"/>
        <v>166535.63078000004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167523.10935999997</v>
      </c>
      <c r="D89" s="10">
        <f t="shared" si="6"/>
        <v>179391.35575999998</v>
      </c>
      <c r="E89" s="10">
        <f t="shared" si="6"/>
        <v>180707.43911000001</v>
      </c>
      <c r="F89" s="10">
        <f t="shared" si="6"/>
        <v>166847.85564999998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163713.05076347743</v>
      </c>
      <c r="D90" s="10">
        <f t="shared" si="6"/>
        <v>173160.38207347738</v>
      </c>
      <c r="E90" s="10">
        <f t="shared" si="6"/>
        <v>169609.66486347734</v>
      </c>
      <c r="F90" s="11"/>
      <c r="G90" s="11"/>
      <c r="H90" s="9"/>
      <c r="I90"/>
      <c r="J90"/>
      <c r="K90"/>
      <c r="L90"/>
    </row>
    <row r="91" spans="1:12" x14ac:dyDescent="0.25">
      <c r="B91" s="6">
        <v>2012</v>
      </c>
      <c r="C91" s="10">
        <f t="shared" si="5"/>
        <v>155861.14609347741</v>
      </c>
      <c r="D91" s="10">
        <f t="shared" si="6"/>
        <v>165058.22320347736</v>
      </c>
      <c r="E91" s="11"/>
      <c r="F91" s="11"/>
      <c r="G91" s="9"/>
      <c r="H91" s="9"/>
      <c r="I91"/>
      <c r="J91"/>
      <c r="K91"/>
      <c r="L91"/>
    </row>
    <row r="92" spans="1:12" x14ac:dyDescent="0.25">
      <c r="B92" s="6">
        <v>2013</v>
      </c>
      <c r="C92" s="10">
        <f t="shared" si="5"/>
        <v>159276.39000000001</v>
      </c>
      <c r="D92" s="11"/>
      <c r="E92" s="11"/>
      <c r="F92" s="9"/>
      <c r="G92" s="9"/>
      <c r="H92" s="9"/>
      <c r="I92"/>
      <c r="J92"/>
      <c r="K92"/>
      <c r="L92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/>
      <c r="J93"/>
      <c r="K93"/>
      <c r="L93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/>
      <c r="J94"/>
      <c r="K94"/>
      <c r="L94"/>
    </row>
    <row r="95" spans="1:12" x14ac:dyDescent="0.25">
      <c r="A95" s="2" t="s">
        <v>8</v>
      </c>
      <c r="I95"/>
      <c r="J95"/>
      <c r="K95"/>
      <c r="L95"/>
    </row>
    <row r="96" spans="1:12" x14ac:dyDescent="0.25">
      <c r="A96" s="2" t="s">
        <v>16</v>
      </c>
      <c r="D96" s="12">
        <f>SUM(D85:D89)/SUM(C85:C89)</f>
        <v>1.1292615103695471</v>
      </c>
      <c r="E96" s="12">
        <f>SUM(E85:E88)/SUM(D85:D88)</f>
        <v>1.0432227334046578</v>
      </c>
      <c r="F96" s="12">
        <f>SUM(F85:F87)/SUM(E85:E87)</f>
        <v>0.94814985021240372</v>
      </c>
      <c r="G96" s="12">
        <f>SUM(G85:G86)/SUM(F85:F86)</f>
        <v>0.97993611034467953</v>
      </c>
      <c r="H96" s="13">
        <f>SUM(H85)/SUM(G85)</f>
        <v>1.3579278585459917</v>
      </c>
      <c r="I96"/>
      <c r="J96"/>
      <c r="K96"/>
      <c r="L96"/>
    </row>
    <row r="97" spans="1:12" x14ac:dyDescent="0.25">
      <c r="A97" s="2" t="s">
        <v>17</v>
      </c>
      <c r="D97" s="12">
        <f t="shared" ref="D97:D98" si="7">SUM(D86:D90)/SUM(C86:C90)</f>
        <v>1.1209770291165551</v>
      </c>
      <c r="E97" s="12">
        <f t="shared" ref="E97:E98" si="8">SUM(E86:E89)/SUM(D86:D89)</f>
        <v>1.0064927122826441</v>
      </c>
      <c r="F97" s="12">
        <f t="shared" ref="F97:F98" si="9">SUM(F86:F88)/SUM(E86:E88)</f>
        <v>0.94864684561119395</v>
      </c>
      <c r="G97" s="12">
        <f t="shared" ref="G97:G98" si="10">SUM(G86:G87)/SUM(F86:F87)</f>
        <v>0.98715749972619615</v>
      </c>
      <c r="H97" s="13">
        <f t="shared" ref="H97:H98" si="11">SUM(H86)/SUM(G86)</f>
        <v>1.3476699786321715</v>
      </c>
      <c r="I97"/>
      <c r="J97"/>
      <c r="K97"/>
      <c r="L97"/>
    </row>
    <row r="98" spans="1:12" x14ac:dyDescent="0.25">
      <c r="A98" s="2" t="s">
        <v>18</v>
      </c>
      <c r="D98" s="12">
        <f t="shared" si="7"/>
        <v>1.0751371807057464</v>
      </c>
      <c r="E98" s="12">
        <f t="shared" si="8"/>
        <v>0.99886715629176148</v>
      </c>
      <c r="F98" s="12">
        <f t="shared" si="9"/>
        <v>0.93948923168105536</v>
      </c>
      <c r="G98" s="12">
        <f t="shared" si="10"/>
        <v>0.98447273925212675</v>
      </c>
      <c r="H98" s="13">
        <f t="shared" si="11"/>
        <v>1.3611966113374172</v>
      </c>
    </row>
    <row r="99" spans="1:12" customFormat="1" ht="14.25" x14ac:dyDescent="0.2"/>
    <row r="100" spans="1:12" customFormat="1" ht="14.25" x14ac:dyDescent="0.2"/>
    <row r="101" spans="1:12" customFormat="1" ht="14.25" x14ac:dyDescent="0.2"/>
    <row r="102" spans="1:12" customFormat="1" ht="14.25" x14ac:dyDescent="0.2"/>
    <row r="103" spans="1:12" customFormat="1" ht="14.25" x14ac:dyDescent="0.2"/>
    <row r="104" spans="1:12" customFormat="1" ht="14.25" x14ac:dyDescent="0.2"/>
    <row r="105" spans="1:12" customFormat="1" ht="14.25" x14ac:dyDescent="0.2"/>
    <row r="106" spans="1:12" customFormat="1" ht="14.25" x14ac:dyDescent="0.2"/>
    <row r="107" spans="1:12" customFormat="1" ht="14.25" x14ac:dyDescent="0.2"/>
    <row r="108" spans="1:12" customFormat="1" ht="14.25" x14ac:dyDescent="0.2"/>
    <row r="109" spans="1:12" customFormat="1" ht="14.25" x14ac:dyDescent="0.2"/>
    <row r="110" spans="1:12" customFormat="1" ht="14.25" x14ac:dyDescent="0.2"/>
    <row r="111" spans="1:12" customFormat="1" ht="14.25" x14ac:dyDescent="0.2"/>
    <row r="112" spans="1:12" customFormat="1" ht="14.25" x14ac:dyDescent="0.2"/>
    <row r="113" customFormat="1" ht="14.25" x14ac:dyDescent="0.2"/>
    <row r="114" customFormat="1" ht="14.25" x14ac:dyDescent="0.2"/>
    <row r="115" customFormat="1" ht="14.25" x14ac:dyDescent="0.2"/>
    <row r="116" customFormat="1" ht="14.25" x14ac:dyDescent="0.2"/>
    <row r="117" customFormat="1" ht="14.25" x14ac:dyDescent="0.2"/>
    <row r="118" customFormat="1" ht="14.25" x14ac:dyDescent="0.2"/>
    <row r="119" customFormat="1" ht="14.25" x14ac:dyDescent="0.2"/>
    <row r="120" customFormat="1" ht="14.25" x14ac:dyDescent="0.2"/>
    <row r="121" customFormat="1" ht="14.25" x14ac:dyDescent="0.2"/>
    <row r="122" customFormat="1" ht="14.25" x14ac:dyDescent="0.2"/>
    <row r="123" customFormat="1" ht="14.25" x14ac:dyDescent="0.2"/>
    <row r="124" customFormat="1" ht="14.25" x14ac:dyDescent="0.2"/>
    <row r="125" customFormat="1" ht="14.25" x14ac:dyDescent="0.2"/>
    <row r="126" customFormat="1" ht="14.25" x14ac:dyDescent="0.2"/>
    <row r="127" customFormat="1" ht="14.25" x14ac:dyDescent="0.2"/>
    <row r="128" customFormat="1" ht="14.25" x14ac:dyDescent="0.2"/>
    <row r="129" customFormat="1" ht="14.25" x14ac:dyDescent="0.2"/>
    <row r="130" customFormat="1" ht="14.25" x14ac:dyDescent="0.2"/>
    <row r="131" customFormat="1" ht="14.25" x14ac:dyDescent="0.2"/>
    <row r="132" customFormat="1" ht="14.25" x14ac:dyDescent="0.2"/>
    <row r="133" customFormat="1" ht="14.25" x14ac:dyDescent="0.2"/>
    <row r="134" customFormat="1" ht="14.25" x14ac:dyDescent="0.2"/>
    <row r="135" customFormat="1" ht="14.25" x14ac:dyDescent="0.2"/>
    <row r="136" customFormat="1" ht="14.25" x14ac:dyDescent="0.2"/>
    <row r="137" customFormat="1" ht="14.25" x14ac:dyDescent="0.2"/>
    <row r="138" customFormat="1" ht="14.25" x14ac:dyDescent="0.2"/>
    <row r="139" customFormat="1" ht="14.25" x14ac:dyDescent="0.2"/>
    <row r="140" customFormat="1" ht="14.25" x14ac:dyDescent="0.2"/>
    <row r="141" customFormat="1" ht="14.25" x14ac:dyDescent="0.2"/>
    <row r="142" customFormat="1" ht="14.25" x14ac:dyDescent="0.2"/>
    <row r="143" customFormat="1" ht="14.25" x14ac:dyDescent="0.2"/>
    <row r="144" customFormat="1" ht="14.25" x14ac:dyDescent="0.2"/>
    <row r="145" customFormat="1" ht="14.25" x14ac:dyDescent="0.2"/>
    <row r="146" customFormat="1" ht="14.25" x14ac:dyDescent="0.2"/>
    <row r="147" customFormat="1" ht="14.25" x14ac:dyDescent="0.2"/>
    <row r="148" customFormat="1" ht="14.25" x14ac:dyDescent="0.2"/>
    <row r="149" customFormat="1" ht="14.25" x14ac:dyDescent="0.2"/>
    <row r="150" customFormat="1" ht="14.25" x14ac:dyDescent="0.2"/>
    <row r="151" customFormat="1" ht="14.25" x14ac:dyDescent="0.2"/>
    <row r="152" customFormat="1" ht="14.25" x14ac:dyDescent="0.2"/>
    <row r="153" customFormat="1" ht="14.25" x14ac:dyDescent="0.2"/>
    <row r="154" customFormat="1" ht="14.25" x14ac:dyDescent="0.2"/>
    <row r="155" customFormat="1" ht="14.25" x14ac:dyDescent="0.2"/>
    <row r="156" customFormat="1" ht="14.25" x14ac:dyDescent="0.2"/>
    <row r="157" customFormat="1" ht="14.25" x14ac:dyDescent="0.2"/>
    <row r="158" customFormat="1" ht="14.25" x14ac:dyDescent="0.2"/>
    <row r="159" customFormat="1" ht="14.25" x14ac:dyDescent="0.2"/>
    <row r="160" customFormat="1" ht="14.25" x14ac:dyDescent="0.2"/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B2" sqref="B2"/>
    </sheetView>
  </sheetViews>
  <sheetFormatPr defaultRowHeight="14.25" x14ac:dyDescent="0.2"/>
  <sheetData>
    <row r="2" spans="2:11" x14ac:dyDescent="0.2">
      <c r="B2" t="s">
        <v>30</v>
      </c>
    </row>
    <row r="3" spans="2:11" x14ac:dyDescent="0.2">
      <c r="B3" s="18" t="s">
        <v>31</v>
      </c>
    </row>
    <row r="4" spans="2:11" ht="15" x14ac:dyDescent="0.25">
      <c r="B4" s="17"/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</row>
    <row r="5" spans="2:11" ht="15" x14ac:dyDescent="0.25">
      <c r="B5" s="17">
        <v>2005</v>
      </c>
      <c r="C5" s="15">
        <v>55260.397481140288</v>
      </c>
      <c r="D5" s="15">
        <v>35313.40625930026</v>
      </c>
      <c r="E5" s="15">
        <v>5082.0248903936827</v>
      </c>
      <c r="F5" s="15">
        <v>1755.405326615547</v>
      </c>
      <c r="G5" s="15">
        <v>724.08874999999898</v>
      </c>
      <c r="H5" s="15">
        <v>399.00609189539523</v>
      </c>
      <c r="I5" s="15">
        <v>210.69914242894387</v>
      </c>
      <c r="J5" s="15">
        <v>40.421691929423062</v>
      </c>
      <c r="K5" s="15">
        <v>124.07252450154408</v>
      </c>
    </row>
    <row r="6" spans="2:11" ht="15" x14ac:dyDescent="0.25">
      <c r="B6" s="17">
        <v>2006</v>
      </c>
      <c r="C6" s="15">
        <v>64583.269061261402</v>
      </c>
      <c r="D6" s="15">
        <v>39249.455421837774</v>
      </c>
      <c r="E6" s="15">
        <v>6448.4183829681997</v>
      </c>
      <c r="F6" s="15">
        <v>2539.2806500000033</v>
      </c>
      <c r="G6" s="15">
        <v>696.16398999999706</v>
      </c>
      <c r="H6" s="15">
        <v>464.60759232959083</v>
      </c>
      <c r="I6" s="15">
        <v>403.37355999999966</v>
      </c>
      <c r="J6" s="15">
        <v>342.35946585608121</v>
      </c>
    </row>
    <row r="7" spans="2:11" ht="15" x14ac:dyDescent="0.25">
      <c r="B7" s="17">
        <v>2007</v>
      </c>
      <c r="C7" s="15">
        <v>70710.790156809468</v>
      </c>
      <c r="D7" s="15">
        <v>42271.35600495751</v>
      </c>
      <c r="E7" s="15">
        <v>6615.573599999997</v>
      </c>
      <c r="F7" s="15">
        <v>2316.1345599999972</v>
      </c>
      <c r="G7" s="15">
        <v>842.1077599999968</v>
      </c>
      <c r="H7" s="15">
        <v>584.07796000000008</v>
      </c>
      <c r="I7" s="15">
        <v>448.90268000000378</v>
      </c>
    </row>
    <row r="8" spans="2:11" ht="15" x14ac:dyDescent="0.25">
      <c r="B8" s="17">
        <v>2008</v>
      </c>
      <c r="C8" s="16">
        <v>81930.88383683328</v>
      </c>
      <c r="D8" s="15">
        <v>42370.59788999999</v>
      </c>
      <c r="E8" s="15">
        <v>7045.5667300000014</v>
      </c>
      <c r="F8" s="15">
        <v>2019.0340099999962</v>
      </c>
      <c r="G8" s="15">
        <v>1427.5982491346861</v>
      </c>
      <c r="H8" s="15">
        <v>882.88464000000079</v>
      </c>
    </row>
    <row r="9" spans="2:11" ht="15" x14ac:dyDescent="0.25">
      <c r="B9" s="17">
        <v>2009</v>
      </c>
      <c r="C9" s="15">
        <v>81648.722949999981</v>
      </c>
      <c r="D9" s="15">
        <v>36615.424640000012</v>
      </c>
      <c r="E9" s="15">
        <v>6751.8811700000015</v>
      </c>
      <c r="F9" s="15">
        <v>2125.7109911831167</v>
      </c>
      <c r="G9" s="15">
        <v>975.0418700000032</v>
      </c>
    </row>
    <row r="10" spans="2:11" ht="15" x14ac:dyDescent="0.25">
      <c r="B10" s="17">
        <v>2010</v>
      </c>
      <c r="C10" s="15">
        <v>83952.839439999996</v>
      </c>
      <c r="D10" s="15">
        <v>40028.565290000006</v>
      </c>
      <c r="E10" s="15">
        <v>7148.8185023011374</v>
      </c>
      <c r="F10" s="15">
        <v>2755.2172599999994</v>
      </c>
    </row>
    <row r="11" spans="2:11" ht="15" x14ac:dyDescent="0.25">
      <c r="B11" s="17">
        <v>2011</v>
      </c>
      <c r="C11" s="15">
        <v>82476.436079999985</v>
      </c>
      <c r="D11" s="15">
        <v>35470.361658075963</v>
      </c>
      <c r="E11" s="15">
        <v>7017.896459999999</v>
      </c>
    </row>
    <row r="12" spans="2:11" ht="15" x14ac:dyDescent="0.25">
      <c r="B12" s="17">
        <v>2012</v>
      </c>
      <c r="C12" s="15">
        <v>74419.235580879831</v>
      </c>
      <c r="D12" s="15">
        <v>36837.541250000002</v>
      </c>
    </row>
    <row r="13" spans="2:11" ht="15" x14ac:dyDescent="0.25">
      <c r="B13" s="17">
        <v>2013</v>
      </c>
      <c r="C13" s="16">
        <v>76954.642839999986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C18" sqref="C18:K18"/>
    </sheetView>
  </sheetViews>
  <sheetFormatPr defaultRowHeight="14.25" x14ac:dyDescent="0.2"/>
  <sheetData>
    <row r="2" spans="2:13" x14ac:dyDescent="0.2">
      <c r="B2" t="s">
        <v>30</v>
      </c>
    </row>
    <row r="3" spans="2:13" x14ac:dyDescent="0.2">
      <c r="B3" s="18" t="s">
        <v>32</v>
      </c>
    </row>
    <row r="4" spans="2:13" ht="15" x14ac:dyDescent="0.25">
      <c r="B4" s="20"/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M4" s="17" t="s">
        <v>29</v>
      </c>
    </row>
    <row r="5" spans="2:13" ht="15" x14ac:dyDescent="0.25">
      <c r="B5" s="17">
        <v>2005</v>
      </c>
      <c r="C5" s="15">
        <v>2066.2111940513746</v>
      </c>
      <c r="D5" s="15">
        <v>6855.6471657224174</v>
      </c>
      <c r="E5" s="15">
        <v>8259.7191053989445</v>
      </c>
      <c r="F5" s="15">
        <v>3145.2559943973247</v>
      </c>
      <c r="G5" s="15">
        <v>1722.801656003277</v>
      </c>
      <c r="H5" s="15">
        <v>981.48975338190132</v>
      </c>
      <c r="I5" s="15">
        <v>664.29226208035698</v>
      </c>
      <c r="J5" s="15">
        <v>225.29539043586368</v>
      </c>
      <c r="K5" s="15">
        <v>326.49280667935011</v>
      </c>
      <c r="M5" s="15">
        <v>24247.205328150812</v>
      </c>
    </row>
    <row r="6" spans="2:13" ht="15" x14ac:dyDescent="0.25">
      <c r="B6" s="17">
        <v>2006</v>
      </c>
      <c r="C6" s="15">
        <v>788.49871616273447</v>
      </c>
      <c r="D6" s="15">
        <v>6907.4150801163532</v>
      </c>
      <c r="E6" s="15">
        <v>6517.9470111514011</v>
      </c>
      <c r="F6" s="15">
        <v>3796.5449306776368</v>
      </c>
      <c r="G6" s="15">
        <v>2095.3257337819186</v>
      </c>
      <c r="H6" s="15">
        <v>1110.1508236945949</v>
      </c>
      <c r="I6" s="15">
        <v>651.46864389067355</v>
      </c>
      <c r="J6" s="15">
        <v>785.33935523447576</v>
      </c>
      <c r="M6" s="15">
        <v>22652.690294709788</v>
      </c>
    </row>
    <row r="7" spans="2:13" ht="15" x14ac:dyDescent="0.25">
      <c r="B7" s="17">
        <v>2007</v>
      </c>
      <c r="C7" s="15">
        <v>1434.8561398316742</v>
      </c>
      <c r="D7" s="15">
        <v>9543.0903739492805</v>
      </c>
      <c r="E7" s="15">
        <v>9125.2462363493105</v>
      </c>
      <c r="F7" s="15">
        <v>5932.9833124014403</v>
      </c>
      <c r="G7" s="15">
        <v>3927.7893807454407</v>
      </c>
      <c r="H7" s="15">
        <v>1252.1228469845951</v>
      </c>
      <c r="I7" s="19">
        <v>-354.01630142860012</v>
      </c>
      <c r="M7" s="15">
        <v>30862.07198883314</v>
      </c>
    </row>
    <row r="8" spans="2:13" ht="15" x14ac:dyDescent="0.25">
      <c r="B8" s="17">
        <v>2008</v>
      </c>
      <c r="C8" s="15">
        <v>1758.0174534420985</v>
      </c>
      <c r="D8" s="15">
        <v>10397.215031031954</v>
      </c>
      <c r="E8" s="15">
        <v>10956.481647652585</v>
      </c>
      <c r="F8" s="15">
        <v>4953.3355132894685</v>
      </c>
      <c r="G8" s="15">
        <v>2919.4142432345247</v>
      </c>
      <c r="H8" s="15">
        <v>1991.062894085135</v>
      </c>
      <c r="M8" s="15">
        <v>32975.526782735767</v>
      </c>
    </row>
    <row r="9" spans="2:13" ht="15" x14ac:dyDescent="0.25">
      <c r="B9" s="17">
        <v>2009</v>
      </c>
      <c r="C9" s="15">
        <v>1742.6805185572607</v>
      </c>
      <c r="D9" s="15">
        <v>8685.6229645561889</v>
      </c>
      <c r="E9" s="15">
        <v>8662.2292494191915</v>
      </c>
      <c r="F9" s="15">
        <v>5137.1607469568835</v>
      </c>
      <c r="G9" s="15">
        <v>2219.0520945365615</v>
      </c>
      <c r="M9" s="15">
        <v>26446.745574026088</v>
      </c>
    </row>
    <row r="10" spans="2:13" ht="15" x14ac:dyDescent="0.25">
      <c r="B10" s="17">
        <v>2010</v>
      </c>
      <c r="C10" s="16">
        <v>2309.0721216973752</v>
      </c>
      <c r="D10" s="16">
        <v>9915.0896387772118</v>
      </c>
      <c r="E10" s="16">
        <v>7514.2633658526674</v>
      </c>
      <c r="F10" s="16">
        <v>3138.4813615359531</v>
      </c>
      <c r="M10" s="15">
        <v>22876.906487863209</v>
      </c>
    </row>
    <row r="11" spans="2:13" ht="15" x14ac:dyDescent="0.25">
      <c r="B11" s="17">
        <v>2011</v>
      </c>
      <c r="C11" s="15">
        <v>1826.2937125094486</v>
      </c>
      <c r="D11" s="15">
        <v>9310.0331753497449</v>
      </c>
      <c r="E11" s="15">
        <v>7969.4232958400016</v>
      </c>
      <c r="M11" s="15">
        <v>19105.750183699194</v>
      </c>
    </row>
    <row r="12" spans="2:13" ht="15" x14ac:dyDescent="0.25">
      <c r="B12" s="17">
        <v>2012</v>
      </c>
      <c r="C12" s="15">
        <v>1746.4240313114396</v>
      </c>
      <c r="D12" s="15">
        <v>8247.6718261500027</v>
      </c>
      <c r="M12" s="15">
        <v>9994.0958574614415</v>
      </c>
    </row>
    <row r="13" spans="2:13" ht="15" x14ac:dyDescent="0.25">
      <c r="B13" s="17">
        <v>2013</v>
      </c>
      <c r="C13" s="16">
        <v>1974.7195079200003</v>
      </c>
      <c r="M13" s="15">
        <v>1974.7195079200003</v>
      </c>
    </row>
    <row r="14" spans="2:13" x14ac:dyDescent="0.2">
      <c r="M14" s="15">
        <v>191135.71200539943</v>
      </c>
    </row>
    <row r="17" spans="2:13" x14ac:dyDescent="0.2">
      <c r="B17" s="18" t="s">
        <v>33</v>
      </c>
    </row>
    <row r="18" spans="2:13" ht="15" x14ac:dyDescent="0.25">
      <c r="B18" s="20"/>
      <c r="C18" s="17">
        <v>0</v>
      </c>
      <c r="D18" s="17">
        <v>1</v>
      </c>
      <c r="E18" s="17">
        <v>2</v>
      </c>
      <c r="F18" s="17">
        <v>3</v>
      </c>
      <c r="G18" s="17">
        <v>4</v>
      </c>
      <c r="H18" s="17">
        <v>5</v>
      </c>
      <c r="I18" s="17">
        <v>6</v>
      </c>
      <c r="J18" s="17">
        <v>7</v>
      </c>
      <c r="K18" s="17">
        <v>8</v>
      </c>
      <c r="M18" s="17" t="s">
        <v>29</v>
      </c>
    </row>
    <row r="19" spans="2:13" ht="15" x14ac:dyDescent="0.25">
      <c r="B19" s="17">
        <v>2005</v>
      </c>
      <c r="C19" s="15">
        <v>2066.2111940513746</v>
      </c>
      <c r="D19" s="15">
        <v>8921.8583597737925</v>
      </c>
      <c r="E19" s="15">
        <v>17181.577465172737</v>
      </c>
      <c r="F19" s="15">
        <v>20326.833459570062</v>
      </c>
      <c r="G19" s="15">
        <v>22049.635115573339</v>
      </c>
      <c r="H19" s="15">
        <v>23031.124868955241</v>
      </c>
      <c r="I19" s="15">
        <v>23695.4171310356</v>
      </c>
      <c r="J19" s="15">
        <v>23920.712521471462</v>
      </c>
      <c r="K19" s="15">
        <v>24247.205328150812</v>
      </c>
      <c r="M19" s="15">
        <v>24247.205328150812</v>
      </c>
    </row>
    <row r="20" spans="2:13" ht="15" x14ac:dyDescent="0.25">
      <c r="B20" s="17">
        <v>2006</v>
      </c>
      <c r="C20" s="15">
        <v>788.49871616273447</v>
      </c>
      <c r="D20" s="15">
        <v>7695.9137962790874</v>
      </c>
      <c r="E20" s="15">
        <v>14213.860807430488</v>
      </c>
      <c r="F20" s="15">
        <v>18010.405738108126</v>
      </c>
      <c r="G20" s="15">
        <v>20105.731471890045</v>
      </c>
      <c r="H20" s="15">
        <v>21215.882295584641</v>
      </c>
      <c r="I20" s="15">
        <v>21867.350939475313</v>
      </c>
      <c r="J20" s="15">
        <v>22652.690294709788</v>
      </c>
      <c r="M20" s="15">
        <v>46899.895622860597</v>
      </c>
    </row>
    <row r="21" spans="2:13" ht="15" x14ac:dyDescent="0.25">
      <c r="B21" s="17">
        <v>2007</v>
      </c>
      <c r="C21" s="15">
        <v>1434.8561398316742</v>
      </c>
      <c r="D21" s="15">
        <v>10977.946513780955</v>
      </c>
      <c r="E21" s="15">
        <v>20103.192750130263</v>
      </c>
      <c r="F21" s="15">
        <v>26036.176062531704</v>
      </c>
      <c r="G21" s="15">
        <v>29963.965443277146</v>
      </c>
      <c r="H21" s="15">
        <v>31216.088290261741</v>
      </c>
      <c r="I21" s="19">
        <v>30862.07198883314</v>
      </c>
      <c r="M21" s="15">
        <v>77761.967611693733</v>
      </c>
    </row>
    <row r="22" spans="2:13" ht="15" x14ac:dyDescent="0.25">
      <c r="B22" s="17">
        <v>2008</v>
      </c>
      <c r="C22" s="15">
        <v>1758.0174534420985</v>
      </c>
      <c r="D22" s="15">
        <v>12155.232484474052</v>
      </c>
      <c r="E22" s="15">
        <v>23111.714132126639</v>
      </c>
      <c r="F22" s="15">
        <v>28065.049645416108</v>
      </c>
      <c r="G22" s="15">
        <v>30984.463888650633</v>
      </c>
      <c r="H22" s="15">
        <v>32975.526782735767</v>
      </c>
      <c r="M22" s="15">
        <v>110737.49439442949</v>
      </c>
    </row>
    <row r="23" spans="2:13" ht="15" x14ac:dyDescent="0.25">
      <c r="B23" s="17">
        <v>2009</v>
      </c>
      <c r="C23" s="15">
        <v>1742.6805185572607</v>
      </c>
      <c r="D23" s="15">
        <v>10428.30348311345</v>
      </c>
      <c r="E23" s="15">
        <v>19090.532732532643</v>
      </c>
      <c r="F23" s="15">
        <v>24227.693479489528</v>
      </c>
      <c r="G23" s="15">
        <v>26446.745574026088</v>
      </c>
      <c r="M23" s="15">
        <v>137184.23996845557</v>
      </c>
    </row>
    <row r="24" spans="2:13" ht="15" x14ac:dyDescent="0.25">
      <c r="B24" s="17">
        <v>2010</v>
      </c>
      <c r="C24" s="16">
        <v>2309.0721216973752</v>
      </c>
      <c r="D24" s="16">
        <v>12224.161760474588</v>
      </c>
      <c r="E24" s="16">
        <v>19738.425126327256</v>
      </c>
      <c r="F24" s="16">
        <v>22876.906487863209</v>
      </c>
      <c r="M24" s="15">
        <v>160061.14645631879</v>
      </c>
    </row>
    <row r="25" spans="2:13" ht="15" x14ac:dyDescent="0.25">
      <c r="B25" s="17">
        <v>2011</v>
      </c>
      <c r="C25" s="15">
        <v>1826.2937125094486</v>
      </c>
      <c r="D25" s="15">
        <v>11136.326887859193</v>
      </c>
      <c r="E25" s="15">
        <v>19105.750183699194</v>
      </c>
      <c r="M25" s="15">
        <v>179166.89664001798</v>
      </c>
    </row>
    <row r="26" spans="2:13" ht="15" x14ac:dyDescent="0.25">
      <c r="B26" s="17">
        <v>2012</v>
      </c>
      <c r="C26" s="15">
        <v>1746.4240313114396</v>
      </c>
      <c r="D26" s="15">
        <v>9994.0958574614415</v>
      </c>
      <c r="M26" s="15">
        <v>189160.99249747943</v>
      </c>
    </row>
    <row r="27" spans="2:13" ht="15" x14ac:dyDescent="0.25">
      <c r="B27" s="17">
        <v>2013</v>
      </c>
      <c r="C27" s="16">
        <v>1974.7195079200003</v>
      </c>
      <c r="M27" s="15">
        <v>191135.71200539943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workbookViewId="0">
      <selection activeCell="A6" sqref="A6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9" width="8" style="2"/>
    <col min="10" max="27" width="9" style="2" customWidth="1"/>
    <col min="28" max="16384" width="8" style="2"/>
  </cols>
  <sheetData>
    <row r="1" spans="1:12" x14ac:dyDescent="0.25">
      <c r="A1" s="2" t="s">
        <v>9</v>
      </c>
      <c r="C1" s="3" t="s">
        <v>21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255397.16639900001</v>
      </c>
      <c r="D7" s="8">
        <v>216820.71989600002</v>
      </c>
      <c r="F7" s="8">
        <v>460695.93890410999</v>
      </c>
      <c r="G7" s="8">
        <v>28715.786557000007</v>
      </c>
      <c r="H7" s="8">
        <f t="shared" ref="H7" si="0">C7/F7</f>
        <v>0.55437251521368147</v>
      </c>
    </row>
    <row r="8" spans="1:12" x14ac:dyDescent="0.25">
      <c r="B8" s="6">
        <v>2007</v>
      </c>
      <c r="C8" s="8">
        <v>290382.63821499998</v>
      </c>
      <c r="D8" s="8">
        <v>238390.94960599998</v>
      </c>
      <c r="F8" s="8">
        <v>492809.26794520603</v>
      </c>
      <c r="G8" s="8">
        <v>22173.667332000005</v>
      </c>
      <c r="H8" s="8">
        <f t="shared" ref="H8:H14" si="1">C8/F8</f>
        <v>0.58923940173805078</v>
      </c>
    </row>
    <row r="9" spans="1:12" x14ac:dyDescent="0.25">
      <c r="B9" s="6">
        <v>2008</v>
      </c>
      <c r="C9" s="8">
        <v>299795.68744000001</v>
      </c>
      <c r="D9" s="8">
        <v>238939.73079599999</v>
      </c>
      <c r="F9" s="8">
        <v>558849.99945355207</v>
      </c>
      <c r="G9" s="8">
        <v>33698.180953999981</v>
      </c>
      <c r="H9" s="8">
        <f t="shared" si="1"/>
        <v>0.53645108299748157</v>
      </c>
    </row>
    <row r="10" spans="1:12" x14ac:dyDescent="0.25">
      <c r="B10" s="6">
        <v>2009</v>
      </c>
      <c r="C10" s="8">
        <v>295240.16193999979</v>
      </c>
      <c r="D10" s="8">
        <v>245214.92061847239</v>
      </c>
      <c r="F10" s="8">
        <v>568593.250410137</v>
      </c>
      <c r="G10" s="8">
        <v>36290.276693028427</v>
      </c>
      <c r="H10" s="8">
        <f t="shared" si="1"/>
        <v>0.51924668772806837</v>
      </c>
    </row>
    <row r="11" spans="1:12" x14ac:dyDescent="0.25">
      <c r="B11" s="6">
        <v>2010</v>
      </c>
      <c r="C11" s="8">
        <v>274446.92116000032</v>
      </c>
      <c r="D11" s="8">
        <v>229348.4470890041</v>
      </c>
      <c r="E11" s="9"/>
      <c r="F11" s="8">
        <v>555568.486849315</v>
      </c>
      <c r="G11" s="8">
        <v>36107.032549003787</v>
      </c>
      <c r="H11" s="8">
        <f t="shared" si="1"/>
        <v>0.49399295974546098</v>
      </c>
      <c r="I11" s="9"/>
      <c r="J11" s="9"/>
      <c r="K11" s="9"/>
      <c r="L11" s="9"/>
    </row>
    <row r="12" spans="1:12" x14ac:dyDescent="0.25">
      <c r="B12" s="6">
        <v>2011</v>
      </c>
      <c r="C12" s="8">
        <v>264163.46815999999</v>
      </c>
      <c r="D12" s="8">
        <v>214397.91441041022</v>
      </c>
      <c r="E12" s="9"/>
      <c r="F12" s="8">
        <v>561848.77899543452</v>
      </c>
      <c r="G12" s="8">
        <v>36158.065890410246</v>
      </c>
      <c r="H12" s="8">
        <f t="shared" si="1"/>
        <v>0.47016826953386781</v>
      </c>
      <c r="I12" s="9"/>
      <c r="J12" s="9"/>
      <c r="K12" s="9"/>
      <c r="L12" s="9"/>
    </row>
    <row r="13" spans="1:12" x14ac:dyDescent="0.25">
      <c r="B13" s="6">
        <v>2012</v>
      </c>
      <c r="C13" s="8">
        <v>252856.52763000003</v>
      </c>
      <c r="D13" s="8">
        <v>205885.31763000003</v>
      </c>
      <c r="E13" s="9"/>
      <c r="F13" s="8">
        <v>575259.56999999995</v>
      </c>
      <c r="G13" s="8">
        <v>37009.535100000001</v>
      </c>
      <c r="H13" s="8">
        <f t="shared" si="1"/>
        <v>0.43955205756942045</v>
      </c>
      <c r="I13" s="9"/>
      <c r="J13" s="9"/>
      <c r="K13" s="9"/>
      <c r="L13" s="9"/>
    </row>
    <row r="14" spans="1:12" x14ac:dyDescent="0.25">
      <c r="B14" s="6">
        <v>2013</v>
      </c>
      <c r="C14" s="8">
        <v>244877.94999999998</v>
      </c>
      <c r="D14" s="8">
        <v>200218.47999999998</v>
      </c>
      <c r="E14" s="9"/>
      <c r="F14" s="8">
        <v>601995.5</v>
      </c>
      <c r="G14" s="8">
        <v>33227.409999999989</v>
      </c>
      <c r="H14" s="8">
        <f t="shared" si="1"/>
        <v>0.40677704401444859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135097.52147599999</v>
      </c>
      <c r="D20" s="10">
        <v>39678.256754000002</v>
      </c>
      <c r="E20" s="10">
        <v>1787.5793550000001</v>
      </c>
      <c r="F20" s="10">
        <v>510.76914999999997</v>
      </c>
      <c r="G20" s="10">
        <v>213.66998999999998</v>
      </c>
      <c r="H20" s="11">
        <v>1302.7182699999998</v>
      </c>
      <c r="I20"/>
      <c r="J20"/>
      <c r="K20"/>
      <c r="L20"/>
    </row>
    <row r="21" spans="1:12" x14ac:dyDescent="0.25">
      <c r="B21" s="6">
        <v>2007</v>
      </c>
      <c r="C21" s="10">
        <v>147489.93293899999</v>
      </c>
      <c r="D21" s="10">
        <v>42835.492805000002</v>
      </c>
      <c r="E21" s="10">
        <v>1514.7723800000001</v>
      </c>
      <c r="F21" s="10">
        <v>352.05460999999997</v>
      </c>
      <c r="G21" s="10">
        <v>208.40681000000001</v>
      </c>
      <c r="H21" s="11">
        <v>1144.7182699999998</v>
      </c>
      <c r="I21"/>
      <c r="J21"/>
      <c r="K21"/>
      <c r="L21"/>
    </row>
    <row r="22" spans="1:12" x14ac:dyDescent="0.25">
      <c r="B22" s="6">
        <v>2008</v>
      </c>
      <c r="C22" s="10">
        <v>157803.92595899999</v>
      </c>
      <c r="D22" s="10">
        <v>42556.905029999994</v>
      </c>
      <c r="E22" s="10">
        <v>2447.2808099999997</v>
      </c>
      <c r="F22" s="10">
        <v>658.38576999999998</v>
      </c>
      <c r="G22" s="10">
        <v>162.40681000000001</v>
      </c>
      <c r="H22" s="11">
        <v>1015.3</v>
      </c>
      <c r="I22"/>
      <c r="J22"/>
      <c r="K22"/>
      <c r="L22"/>
    </row>
    <row r="23" spans="1:12" x14ac:dyDescent="0.25">
      <c r="B23" s="6">
        <v>2009</v>
      </c>
      <c r="C23" s="10">
        <v>157788.03132000001</v>
      </c>
      <c r="D23" s="10">
        <v>36651.812880000005</v>
      </c>
      <c r="E23" s="10">
        <v>1764.17211</v>
      </c>
      <c r="F23" s="10">
        <v>618.38576999999998</v>
      </c>
      <c r="G23" s="10">
        <v>263.23999999999995</v>
      </c>
      <c r="H23" s="11"/>
      <c r="I23"/>
      <c r="J23"/>
      <c r="K23"/>
      <c r="L23"/>
    </row>
    <row r="24" spans="1:12" x14ac:dyDescent="0.25">
      <c r="B24" s="6">
        <v>2010</v>
      </c>
      <c r="C24" s="10">
        <v>153077.37450999997</v>
      </c>
      <c r="D24" s="10">
        <v>34614.875050000002</v>
      </c>
      <c r="E24" s="10">
        <v>1639.17211</v>
      </c>
      <c r="F24" s="10">
        <v>542.79000000000008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149287.86217250925</v>
      </c>
      <c r="D25" s="10">
        <v>32031.875049999999</v>
      </c>
      <c r="E25" s="10">
        <v>1079.83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137600.86217250925</v>
      </c>
      <c r="D26" s="10">
        <v>29664.92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163524.64999999997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135097.52147599999</v>
      </c>
      <c r="D33" s="10">
        <f>C33+D20</f>
        <v>174775.77823</v>
      </c>
      <c r="E33" s="10">
        <f t="shared" ref="E33:H38" si="3">D33+E20</f>
        <v>176563.35758499999</v>
      </c>
      <c r="F33" s="10">
        <f t="shared" si="3"/>
        <v>177074.126735</v>
      </c>
      <c r="G33" s="10">
        <f t="shared" si="3"/>
        <v>177287.79672499999</v>
      </c>
      <c r="H33" s="11">
        <f t="shared" si="3"/>
        <v>178590.51499500001</v>
      </c>
      <c r="I33"/>
      <c r="J33"/>
      <c r="K33"/>
      <c r="L33"/>
    </row>
    <row r="34" spans="1:12" x14ac:dyDescent="0.25">
      <c r="B34" s="6">
        <v>2007</v>
      </c>
      <c r="C34" s="10">
        <f t="shared" si="2"/>
        <v>147489.93293899999</v>
      </c>
      <c r="D34" s="10">
        <f t="shared" ref="D34:D39" si="4">C34+D21</f>
        <v>190325.42574400001</v>
      </c>
      <c r="E34" s="10">
        <f t="shared" si="3"/>
        <v>191840.19812400002</v>
      </c>
      <c r="F34" s="10">
        <f t="shared" si="3"/>
        <v>192192.25273400001</v>
      </c>
      <c r="G34" s="10">
        <f t="shared" si="3"/>
        <v>192400.65954399999</v>
      </c>
      <c r="H34" s="11">
        <f t="shared" si="3"/>
        <v>193545.37781400001</v>
      </c>
      <c r="I34"/>
      <c r="J34"/>
      <c r="K34"/>
      <c r="L34"/>
    </row>
    <row r="35" spans="1:12" x14ac:dyDescent="0.25">
      <c r="B35" s="6">
        <v>2008</v>
      </c>
      <c r="C35" s="10">
        <f t="shared" si="2"/>
        <v>157803.92595899999</v>
      </c>
      <c r="D35" s="10">
        <f t="shared" si="4"/>
        <v>200360.83098899998</v>
      </c>
      <c r="E35" s="10">
        <f t="shared" si="3"/>
        <v>202808.11179899998</v>
      </c>
      <c r="F35" s="10">
        <f t="shared" si="3"/>
        <v>203466.49756899997</v>
      </c>
      <c r="G35" s="10">
        <f t="shared" si="3"/>
        <v>203628.90437899996</v>
      </c>
      <c r="H35" s="11">
        <f t="shared" si="3"/>
        <v>204644.20437899994</v>
      </c>
      <c r="I35"/>
      <c r="J35"/>
      <c r="K35"/>
      <c r="L35"/>
    </row>
    <row r="36" spans="1:12" x14ac:dyDescent="0.25">
      <c r="B36" s="6">
        <v>2009</v>
      </c>
      <c r="C36" s="10">
        <f t="shared" si="2"/>
        <v>157788.03132000001</v>
      </c>
      <c r="D36" s="10">
        <f t="shared" si="4"/>
        <v>194439.84420000002</v>
      </c>
      <c r="E36" s="10">
        <f t="shared" si="3"/>
        <v>196204.01631000004</v>
      </c>
      <c r="F36" s="10">
        <f t="shared" si="3"/>
        <v>196822.40208000003</v>
      </c>
      <c r="G36" s="10">
        <f t="shared" si="3"/>
        <v>197085.64208000002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153077.37450999997</v>
      </c>
      <c r="D37" s="10">
        <f t="shared" si="4"/>
        <v>187692.24955999997</v>
      </c>
      <c r="E37" s="10">
        <f t="shared" si="3"/>
        <v>189331.42166999998</v>
      </c>
      <c r="F37" s="10">
        <f t="shared" si="3"/>
        <v>189874.21166999999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149287.86217250925</v>
      </c>
      <c r="D38" s="10">
        <f t="shared" si="4"/>
        <v>181319.73722250925</v>
      </c>
      <c r="E38" s="10">
        <f t="shared" si="3"/>
        <v>182399.56722250924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137600.86217250925</v>
      </c>
      <c r="D39" s="10">
        <f t="shared" si="4"/>
        <v>167265.78217250924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163524.64999999997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17959.652859000002</v>
      </c>
      <c r="D46" s="10">
        <v>12568.534521000001</v>
      </c>
      <c r="E46" s="10">
        <v>1416.006977</v>
      </c>
      <c r="F46" s="10">
        <v>216.82876000000002</v>
      </c>
      <c r="G46" s="10">
        <v>124.61131</v>
      </c>
      <c r="H46" s="11">
        <v>259.62402999999995</v>
      </c>
      <c r="I46"/>
      <c r="J46"/>
      <c r="K46"/>
      <c r="L46"/>
    </row>
    <row r="47" spans="1:12" x14ac:dyDescent="0.25">
      <c r="B47" s="6">
        <v>2007</v>
      </c>
      <c r="C47" s="10">
        <v>18230.714597000002</v>
      </c>
      <c r="D47" s="10">
        <v>12183.064966000002</v>
      </c>
      <c r="E47" s="10">
        <v>1330.7835699999998</v>
      </c>
      <c r="F47" s="10">
        <v>348.45001000000002</v>
      </c>
      <c r="G47" s="10">
        <v>119.50532</v>
      </c>
      <c r="H47" s="11">
        <v>258.62402999999995</v>
      </c>
      <c r="I47"/>
      <c r="J47"/>
      <c r="K47"/>
      <c r="L47"/>
    </row>
    <row r="48" spans="1:12" x14ac:dyDescent="0.25">
      <c r="B48" s="6">
        <v>2008</v>
      </c>
      <c r="C48" s="10">
        <v>18355.964498999998</v>
      </c>
      <c r="D48" s="10">
        <v>10939.771949999998</v>
      </c>
      <c r="E48" s="10">
        <v>1701.0828199999999</v>
      </c>
      <c r="F48" s="10">
        <v>240.92124000000001</v>
      </c>
      <c r="G48" s="10">
        <v>78.505319999999998</v>
      </c>
      <c r="H48" s="11">
        <v>77.160000000000011</v>
      </c>
      <c r="I48"/>
      <c r="J48"/>
      <c r="K48"/>
      <c r="L48"/>
    </row>
    <row r="49" spans="1:12" x14ac:dyDescent="0.25">
      <c r="B49" s="6">
        <v>2009</v>
      </c>
      <c r="C49" s="10">
        <v>19827.161209999998</v>
      </c>
      <c r="D49" s="10">
        <v>10465.64329</v>
      </c>
      <c r="E49" s="10">
        <v>1111.45568</v>
      </c>
      <c r="F49" s="10">
        <v>210.92124000000001</v>
      </c>
      <c r="G49" s="10">
        <v>-5.77</v>
      </c>
      <c r="H49" s="11"/>
      <c r="I49"/>
      <c r="J49"/>
      <c r="K49"/>
      <c r="L49"/>
    </row>
    <row r="50" spans="1:12" x14ac:dyDescent="0.25">
      <c r="B50" s="6">
        <v>2010</v>
      </c>
      <c r="C50" s="10">
        <v>18626.210239999997</v>
      </c>
      <c r="D50" s="10">
        <v>9786.6405200000008</v>
      </c>
      <c r="E50" s="10">
        <v>1020.45568</v>
      </c>
      <c r="F50" s="10">
        <v>102.00999999999999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18271.524259999998</v>
      </c>
      <c r="D51" s="10">
        <v>8984.640519999999</v>
      </c>
      <c r="E51" s="10">
        <v>439.83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16816.524259999998</v>
      </c>
      <c r="D52" s="10">
        <v>7851.3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19551.010000000002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46051.909048999994</v>
      </c>
      <c r="D59" s="10">
        <v>8508.8821609999995</v>
      </c>
      <c r="E59" s="10">
        <v>4772.4917030000006</v>
      </c>
      <c r="F59" s="10">
        <v>3556.8253199999999</v>
      </c>
      <c r="G59" s="10">
        <v>1746.3716299999999</v>
      </c>
      <c r="H59" s="11">
        <v>6109.6439299999993</v>
      </c>
      <c r="I59"/>
      <c r="J59"/>
      <c r="K59"/>
      <c r="L59"/>
    </row>
    <row r="60" spans="1:12" x14ac:dyDescent="0.25">
      <c r="B60" s="6">
        <v>2007</v>
      </c>
      <c r="C60" s="10">
        <v>46817.546622999995</v>
      </c>
      <c r="D60" s="10">
        <v>8956.1422019999991</v>
      </c>
      <c r="E60" s="10">
        <v>4628.5348899999999</v>
      </c>
      <c r="F60" s="10">
        <v>3445.2566699999998</v>
      </c>
      <c r="G60" s="10">
        <v>972.45254999999997</v>
      </c>
      <c r="H60" s="11">
        <v>6071.6439299999993</v>
      </c>
      <c r="I60"/>
      <c r="J60"/>
      <c r="K60"/>
      <c r="L60"/>
    </row>
    <row r="61" spans="1:12" x14ac:dyDescent="0.25">
      <c r="B61" s="6">
        <v>2008</v>
      </c>
      <c r="C61" s="10">
        <v>49567.140383999998</v>
      </c>
      <c r="D61" s="10">
        <v>11548.243829999999</v>
      </c>
      <c r="E61" s="10">
        <v>6378.2561499999993</v>
      </c>
      <c r="F61" s="10">
        <v>4564.88483</v>
      </c>
      <c r="G61" s="10">
        <v>941.45254999999997</v>
      </c>
      <c r="H61" s="11">
        <v>4514.7999999999993</v>
      </c>
      <c r="I61"/>
      <c r="J61"/>
      <c r="K61"/>
      <c r="L61"/>
    </row>
    <row r="62" spans="1:12" x14ac:dyDescent="0.25">
      <c r="B62" s="6">
        <v>2009</v>
      </c>
      <c r="C62" s="10">
        <v>49147.51887</v>
      </c>
      <c r="D62" s="10">
        <v>9957.8276299999998</v>
      </c>
      <c r="E62" s="10">
        <v>5715.9498100000001</v>
      </c>
      <c r="F62" s="10">
        <v>4208.88483</v>
      </c>
      <c r="G62" s="10">
        <v>1878.18</v>
      </c>
      <c r="H62" s="11"/>
      <c r="I62"/>
      <c r="J62"/>
      <c r="K62"/>
      <c r="L62"/>
    </row>
    <row r="63" spans="1:12" x14ac:dyDescent="0.25">
      <c r="B63" s="6">
        <v>2010</v>
      </c>
      <c r="C63" s="10">
        <v>42457.108710000008</v>
      </c>
      <c r="D63" s="10">
        <v>7898.47325</v>
      </c>
      <c r="E63" s="10">
        <v>5247.9498100000001</v>
      </c>
      <c r="F63" s="10">
        <v>2677.93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36481.642010000003</v>
      </c>
      <c r="D64" s="10">
        <v>7210.47325</v>
      </c>
      <c r="E64" s="10">
        <v>3320.03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33359.642010000003</v>
      </c>
      <c r="D65" s="10">
        <v>5152.9799999999996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35260.789999999994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6649.4187440000005</v>
      </c>
      <c r="D72" s="10">
        <v>591.87625300000002</v>
      </c>
      <c r="E72" s="10">
        <v>252.79316000000003</v>
      </c>
      <c r="F72" s="10">
        <v>46.706264115822243</v>
      </c>
      <c r="G72" s="10">
        <v>42.43533</v>
      </c>
      <c r="H72" s="11">
        <v>49.22392</v>
      </c>
      <c r="I72"/>
      <c r="J72"/>
      <c r="K72"/>
      <c r="L72"/>
    </row>
    <row r="73" spans="1:12" x14ac:dyDescent="0.25">
      <c r="B73" s="6">
        <v>2007</v>
      </c>
      <c r="C73" s="10">
        <v>5868.6916280000005</v>
      </c>
      <c r="D73" s="10">
        <v>124.99293099999998</v>
      </c>
      <c r="E73" s="10">
        <v>78.941952637022297</v>
      </c>
      <c r="F73" s="10">
        <v>76.652990000000003</v>
      </c>
      <c r="G73" s="10">
        <v>49.111959999999996</v>
      </c>
      <c r="H73" s="11">
        <v>34.22392</v>
      </c>
      <c r="I73"/>
      <c r="J73"/>
      <c r="K73"/>
      <c r="L73"/>
    </row>
    <row r="74" spans="1:12" x14ac:dyDescent="0.25">
      <c r="B74" s="6">
        <v>2008</v>
      </c>
      <c r="C74" s="10">
        <v>5641.5993150000004</v>
      </c>
      <c r="D74" s="10">
        <v>172.84944260600042</v>
      </c>
      <c r="E74" s="10">
        <v>118.83065000000001</v>
      </c>
      <c r="F74" s="10">
        <v>55.372920000000001</v>
      </c>
      <c r="G74" s="10">
        <v>40.111959999999996</v>
      </c>
      <c r="H74" s="11">
        <v>22.93</v>
      </c>
      <c r="I74"/>
      <c r="J74"/>
      <c r="K74"/>
      <c r="L74"/>
    </row>
    <row r="75" spans="1:12" x14ac:dyDescent="0.25">
      <c r="B75" s="6">
        <v>2009</v>
      </c>
      <c r="C75" s="10">
        <v>4798.9771799999999</v>
      </c>
      <c r="D75" s="10">
        <v>252.83285999999998</v>
      </c>
      <c r="E75" s="10">
        <v>76.343519999999998</v>
      </c>
      <c r="F75" s="10">
        <v>47.372920000000001</v>
      </c>
      <c r="G75" s="10">
        <v>22.98</v>
      </c>
      <c r="H75" s="11"/>
      <c r="I75"/>
      <c r="J75"/>
      <c r="K75"/>
      <c r="L75"/>
    </row>
    <row r="76" spans="1:12" x14ac:dyDescent="0.25">
      <c r="B76" s="6">
        <v>2010</v>
      </c>
      <c r="C76" s="10">
        <v>4528.9508499999993</v>
      </c>
      <c r="D76" s="10">
        <v>230.46835000000002</v>
      </c>
      <c r="E76" s="10">
        <v>68.343519999999998</v>
      </c>
      <c r="F76" s="10">
        <v>27.4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3593.4298800000001</v>
      </c>
      <c r="D77" s="10">
        <v>184.46835000000002</v>
      </c>
      <c r="E77" s="10">
        <v>63.589999999999996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3593.4298800000001</v>
      </c>
      <c r="D78" s="10">
        <v>152.36999999999998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3528.13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163189.77766599998</v>
      </c>
      <c r="D85" s="10">
        <f t="shared" ref="D85:H91" si="6">C85+(D33+D59)-(C33+C59)-D46</f>
        <v>152756.47301099997</v>
      </c>
      <c r="E85" s="10">
        <f t="shared" si="6"/>
        <v>149391.654931</v>
      </c>
      <c r="F85" s="10">
        <f t="shared" si="6"/>
        <v>148469.92893799997</v>
      </c>
      <c r="G85" s="10">
        <f t="shared" si="6"/>
        <v>146748.53392799996</v>
      </c>
      <c r="H85" s="11">
        <f t="shared" si="6"/>
        <v>152154.90046799995</v>
      </c>
      <c r="I85"/>
      <c r="J85"/>
      <c r="K85"/>
      <c r="L85"/>
    </row>
    <row r="86" spans="1:12" x14ac:dyDescent="0.25">
      <c r="B86" s="6">
        <v>2007</v>
      </c>
      <c r="C86" s="10">
        <f t="shared" si="5"/>
        <v>176076.76496499998</v>
      </c>
      <c r="D86" s="10">
        <f t="shared" si="6"/>
        <v>168867.78838300001</v>
      </c>
      <c r="E86" s="10">
        <f t="shared" si="6"/>
        <v>164724.16988100007</v>
      </c>
      <c r="F86" s="10">
        <f t="shared" si="6"/>
        <v>163544.49626100005</v>
      </c>
      <c r="G86" s="10">
        <f t="shared" si="6"/>
        <v>161160.59363100003</v>
      </c>
      <c r="H86" s="11">
        <f t="shared" si="6"/>
        <v>167145.87925100006</v>
      </c>
      <c r="I86"/>
      <c r="J86"/>
      <c r="K86"/>
      <c r="L86"/>
    </row>
    <row r="87" spans="1:12" x14ac:dyDescent="0.25">
      <c r="B87" s="6">
        <v>2008</v>
      </c>
      <c r="C87" s="10">
        <f t="shared" si="5"/>
        <v>189015.10184399999</v>
      </c>
      <c r="D87" s="10">
        <f t="shared" si="6"/>
        <v>182613.33836999998</v>
      </c>
      <c r="E87" s="10">
        <f t="shared" si="6"/>
        <v>178189.54868000001</v>
      </c>
      <c r="F87" s="10">
        <f t="shared" si="6"/>
        <v>176793.64189000003</v>
      </c>
      <c r="G87" s="10">
        <f t="shared" si="6"/>
        <v>173254.11110000001</v>
      </c>
      <c r="H87" s="11">
        <f t="shared" si="6"/>
        <v>177765.59854999997</v>
      </c>
      <c r="I87"/>
      <c r="J87"/>
      <c r="K87"/>
      <c r="L87"/>
    </row>
    <row r="88" spans="1:12" x14ac:dyDescent="0.25">
      <c r="B88" s="6">
        <v>2009</v>
      </c>
      <c r="C88" s="10">
        <f t="shared" si="5"/>
        <v>187108.38898000002</v>
      </c>
      <c r="D88" s="10">
        <f t="shared" si="6"/>
        <v>174104.86733000004</v>
      </c>
      <c r="E88" s="10">
        <f t="shared" si="6"/>
        <v>170515.70594000001</v>
      </c>
      <c r="F88" s="10">
        <f t="shared" si="6"/>
        <v>169416.10549000002</v>
      </c>
      <c r="G88" s="10">
        <f t="shared" si="6"/>
        <v>167354.41066000002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176908.27297999998</v>
      </c>
      <c r="D89" s="10">
        <f t="shared" si="6"/>
        <v>167177.87205000001</v>
      </c>
      <c r="E89" s="10">
        <f t="shared" si="6"/>
        <v>165146.06503999999</v>
      </c>
      <c r="F89" s="10">
        <f t="shared" si="6"/>
        <v>163016.82522999996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167497.97992250926</v>
      </c>
      <c r="D90" s="10">
        <f t="shared" si="6"/>
        <v>161274.0456925093</v>
      </c>
      <c r="E90" s="10">
        <f t="shared" si="6"/>
        <v>158023.60244250929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154143.97992250926</v>
      </c>
      <c r="D91" s="10">
        <f t="shared" si="6"/>
        <v>147750.93791250925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179234.42999999993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0.94757586453582754</v>
      </c>
      <c r="E96" s="12">
        <f>SUM(E85:E88)/SUM(D85:D88)</f>
        <v>0.97711865552440924</v>
      </c>
      <c r="F96" s="12">
        <f>SUM(F85:F87)/SUM(E85:E87)</f>
        <v>0.99289606290869215</v>
      </c>
      <c r="G96" s="12">
        <f>SUM(G85:G86)/SUM(F85:F86)</f>
        <v>0.9868426030707339</v>
      </c>
      <c r="H96" s="13">
        <f>SUM(H85)/SUM(G85)</f>
        <v>1.0368410259052574</v>
      </c>
    </row>
    <row r="97" spans="1:8" x14ac:dyDescent="0.25">
      <c r="A97" s="2" t="s">
        <v>17</v>
      </c>
      <c r="D97" s="12">
        <f t="shared" ref="D97:D98" si="7">SUM(D86:D90)/SUM(C86:C90)</f>
        <v>0.95252254310742868</v>
      </c>
      <c r="E97" s="12">
        <f t="shared" ref="E97:E98" si="8">SUM(E86:E89)/SUM(D86:D89)</f>
        <v>0.97951917343610995</v>
      </c>
      <c r="F97" s="12">
        <f t="shared" ref="F97:F98" si="9">SUM(F86:F88)/SUM(E86:E88)</f>
        <v>0.99284189669578859</v>
      </c>
      <c r="G97" s="12">
        <f t="shared" ref="G97:G98" si="10">SUM(G86:G87)/SUM(F86:F87)</f>
        <v>0.98259544624595674</v>
      </c>
      <c r="H97" s="13">
        <f t="shared" ref="H97:H98" si="11">SUM(H86)/SUM(G86)</f>
        <v>1.0371386421776541</v>
      </c>
    </row>
    <row r="98" spans="1:8" x14ac:dyDescent="0.25">
      <c r="A98" s="2" t="s">
        <v>18</v>
      </c>
      <c r="D98" s="12">
        <f t="shared" si="7"/>
        <v>0.95226487184293862</v>
      </c>
      <c r="E98" s="12">
        <f t="shared" si="8"/>
        <v>0.98059576609499433</v>
      </c>
      <c r="F98" s="12">
        <f t="shared" si="9"/>
        <v>0.99099983424571125</v>
      </c>
      <c r="G98" s="12">
        <f t="shared" si="10"/>
        <v>0.98382129428074094</v>
      </c>
      <c r="H98" s="13">
        <f t="shared" si="11"/>
        <v>1.0260397136977373</v>
      </c>
    </row>
    <row r="99" spans="1:8" x14ac:dyDescent="0.25">
      <c r="A99"/>
      <c r="B99"/>
      <c r="C99"/>
      <c r="D99"/>
      <c r="E99"/>
      <c r="F99"/>
      <c r="G99"/>
      <c r="H99"/>
    </row>
    <row r="100" spans="1:8" customFormat="1" ht="14.25" x14ac:dyDescent="0.2"/>
    <row r="101" spans="1:8" customFormat="1" ht="14.25" x14ac:dyDescent="0.2"/>
    <row r="102" spans="1:8" customFormat="1" ht="14.25" x14ac:dyDescent="0.2"/>
    <row r="103" spans="1:8" customFormat="1" ht="14.25" x14ac:dyDescent="0.2"/>
    <row r="104" spans="1:8" customFormat="1" ht="14.25" x14ac:dyDescent="0.2"/>
    <row r="105" spans="1:8" customFormat="1" ht="14.25" x14ac:dyDescent="0.2"/>
    <row r="106" spans="1:8" customFormat="1" ht="14.25" x14ac:dyDescent="0.2"/>
    <row r="107" spans="1:8" customFormat="1" ht="14.25" x14ac:dyDescent="0.2"/>
    <row r="108" spans="1:8" customFormat="1" ht="14.25" x14ac:dyDescent="0.2"/>
    <row r="109" spans="1:8" customFormat="1" ht="14.25" x14ac:dyDescent="0.2"/>
    <row r="110" spans="1:8" customFormat="1" ht="14.25" x14ac:dyDescent="0.2"/>
    <row r="111" spans="1:8" customFormat="1" ht="14.25" x14ac:dyDescent="0.2"/>
    <row r="112" spans="1:8" customFormat="1" ht="14.25" x14ac:dyDescent="0.2"/>
    <row r="113" customFormat="1" ht="14.25" x14ac:dyDescent="0.2"/>
    <row r="114" customFormat="1" ht="14.25" x14ac:dyDescent="0.2"/>
    <row r="115" customFormat="1" ht="14.25" x14ac:dyDescent="0.2"/>
    <row r="116" customFormat="1" ht="14.25" x14ac:dyDescent="0.2"/>
    <row r="117" customFormat="1" ht="14.25" x14ac:dyDescent="0.2"/>
    <row r="118" customFormat="1" ht="14.25" x14ac:dyDescent="0.2"/>
    <row r="119" customFormat="1" ht="14.25" x14ac:dyDescent="0.2"/>
    <row r="120" customFormat="1" ht="14.25" x14ac:dyDescent="0.2"/>
    <row r="121" customFormat="1" ht="14.25" x14ac:dyDescent="0.2"/>
    <row r="122" customFormat="1" ht="14.25" x14ac:dyDescent="0.2"/>
    <row r="123" customFormat="1" ht="14.25" x14ac:dyDescent="0.2"/>
    <row r="124" customFormat="1" ht="14.25" x14ac:dyDescent="0.2"/>
    <row r="125" customFormat="1" ht="14.25" x14ac:dyDescent="0.2"/>
    <row r="126" customFormat="1" ht="14.25" x14ac:dyDescent="0.2"/>
    <row r="127" customFormat="1" ht="14.25" x14ac:dyDescent="0.2"/>
    <row r="128" customFormat="1" ht="14.25" x14ac:dyDescent="0.2"/>
    <row r="129" customFormat="1" ht="14.25" x14ac:dyDescent="0.2"/>
    <row r="130" customFormat="1" ht="14.25" x14ac:dyDescent="0.2"/>
    <row r="131" customFormat="1" ht="14.25" x14ac:dyDescent="0.2"/>
    <row r="132" customFormat="1" ht="14.25" x14ac:dyDescent="0.2"/>
    <row r="133" customFormat="1" ht="14.25" x14ac:dyDescent="0.2"/>
    <row r="134" customFormat="1" ht="14.25" x14ac:dyDescent="0.2"/>
    <row r="135" customFormat="1" ht="14.25" x14ac:dyDescent="0.2"/>
    <row r="136" customFormat="1" ht="14.25" x14ac:dyDescent="0.2"/>
    <row r="137" customFormat="1" ht="14.25" x14ac:dyDescent="0.2"/>
    <row r="138" customFormat="1" ht="14.25" x14ac:dyDescent="0.2"/>
    <row r="139" customFormat="1" ht="14.25" x14ac:dyDescent="0.2"/>
    <row r="140" customFormat="1" ht="14.25" x14ac:dyDescent="0.2"/>
    <row r="141" customFormat="1" ht="14.25" x14ac:dyDescent="0.2"/>
    <row r="142" customFormat="1" ht="14.25" x14ac:dyDescent="0.2"/>
    <row r="143" customFormat="1" ht="14.25" x14ac:dyDescent="0.2"/>
    <row r="144" customFormat="1" ht="14.25" x14ac:dyDescent="0.2"/>
    <row r="145" customFormat="1" ht="14.25" x14ac:dyDescent="0.2"/>
    <row r="146" customFormat="1" ht="14.25" x14ac:dyDescent="0.2"/>
    <row r="147" customFormat="1" ht="14.25" x14ac:dyDescent="0.2"/>
    <row r="148" customFormat="1" ht="14.25" x14ac:dyDescent="0.2"/>
    <row r="149" customFormat="1" ht="14.25" x14ac:dyDescent="0.2"/>
    <row r="150" customFormat="1" ht="14.25" x14ac:dyDescent="0.2"/>
    <row r="151" customFormat="1" ht="14.25" x14ac:dyDescent="0.2"/>
    <row r="152" customFormat="1" ht="14.25" x14ac:dyDescent="0.2"/>
    <row r="153" customFormat="1" ht="14.25" x14ac:dyDescent="0.2"/>
    <row r="154" customFormat="1" ht="14.25" x14ac:dyDescent="0.2"/>
    <row r="155" customFormat="1" ht="14.25" x14ac:dyDescent="0.2"/>
    <row r="156" customFormat="1" ht="14.25" x14ac:dyDescent="0.2"/>
    <row r="157" customFormat="1" ht="14.25" x14ac:dyDescent="0.2"/>
    <row r="158" customFormat="1" ht="14.25" x14ac:dyDescent="0.2"/>
    <row r="159" customFormat="1" ht="14.25" x14ac:dyDescent="0.2"/>
    <row r="160" customFormat="1" ht="14.25" x14ac:dyDescent="0.2"/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  <row r="180" customFormat="1" ht="14.25" x14ac:dyDescent="0.2"/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22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7352.2902849999991</v>
      </c>
      <c r="D7" s="8">
        <v>6361.106561999999</v>
      </c>
      <c r="F7" s="8">
        <v>4232.5099589041101</v>
      </c>
      <c r="G7" s="8">
        <v>1217.1756369999998</v>
      </c>
      <c r="H7" s="8">
        <f t="shared" ref="H7" si="0">C7/F7</f>
        <v>1.7370993468149261</v>
      </c>
    </row>
    <row r="8" spans="1:12" x14ac:dyDescent="0.25">
      <c r="B8" s="6">
        <v>2007</v>
      </c>
      <c r="C8" s="8">
        <v>6439.2227189999994</v>
      </c>
      <c r="D8" s="8">
        <v>5128.3673749999998</v>
      </c>
      <c r="F8" s="8">
        <v>6745.1780821917755</v>
      </c>
      <c r="G8" s="8">
        <v>706.89763999999968</v>
      </c>
      <c r="H8" s="8">
        <f t="shared" ref="H8:H14" si="1">C8/F8</f>
        <v>0.95464087686586929</v>
      </c>
    </row>
    <row r="9" spans="1:12" x14ac:dyDescent="0.25">
      <c r="B9" s="6">
        <v>2008</v>
      </c>
      <c r="C9" s="8">
        <v>6760.0366740000009</v>
      </c>
      <c r="D9" s="8">
        <v>5510.2284830000008</v>
      </c>
      <c r="F9" s="8">
        <v>6316.458469945349</v>
      </c>
      <c r="G9" s="8">
        <v>958.30600100000015</v>
      </c>
      <c r="H9" s="8">
        <f t="shared" si="1"/>
        <v>1.0702257770181287</v>
      </c>
    </row>
    <row r="10" spans="1:12" x14ac:dyDescent="0.25">
      <c r="B10" s="6">
        <v>2009</v>
      </c>
      <c r="C10" s="8">
        <v>5914.6624499999998</v>
      </c>
      <c r="D10" s="8">
        <v>5298.0259702068452</v>
      </c>
      <c r="F10" s="8">
        <v>9376.5205471232912</v>
      </c>
      <c r="G10" s="8">
        <v>812.35620868704473</v>
      </c>
      <c r="H10" s="8">
        <f t="shared" si="1"/>
        <v>0.63079501828795259</v>
      </c>
    </row>
    <row r="11" spans="1:12" x14ac:dyDescent="0.25">
      <c r="B11" s="6">
        <v>2010</v>
      </c>
      <c r="C11" s="8">
        <v>5151.8824999999997</v>
      </c>
      <c r="D11" s="8">
        <v>4548.2494459075751</v>
      </c>
      <c r="E11" s="9"/>
      <c r="F11" s="8">
        <v>8451.4865753424692</v>
      </c>
      <c r="G11" s="8">
        <v>806.1662459075751</v>
      </c>
      <c r="H11" s="8">
        <f t="shared" si="1"/>
        <v>0.6095829951420394</v>
      </c>
      <c r="I11" s="9"/>
      <c r="J11" s="9"/>
      <c r="K11" s="9"/>
      <c r="L11" s="9"/>
    </row>
    <row r="12" spans="1:12" x14ac:dyDescent="0.25">
      <c r="B12" s="6">
        <v>2011</v>
      </c>
      <c r="C12" s="8">
        <v>5493.3693999999996</v>
      </c>
      <c r="D12" s="8">
        <v>4873.562020438967</v>
      </c>
      <c r="E12" s="9"/>
      <c r="F12" s="8">
        <v>10023.386863013697</v>
      </c>
      <c r="G12" s="8">
        <v>948.54980043896751</v>
      </c>
      <c r="H12" s="8">
        <f t="shared" si="1"/>
        <v>0.54805521078614017</v>
      </c>
      <c r="I12" s="9"/>
      <c r="J12" s="9"/>
      <c r="K12" s="9"/>
      <c r="L12" s="9"/>
    </row>
    <row r="13" spans="1:12" x14ac:dyDescent="0.25">
      <c r="B13" s="6">
        <v>2012</v>
      </c>
      <c r="C13" s="8">
        <v>5996.5207899999987</v>
      </c>
      <c r="D13" s="8">
        <v>5245.7407899999989</v>
      </c>
      <c r="E13" s="9"/>
      <c r="F13" s="8">
        <v>11990.62</v>
      </c>
      <c r="G13" s="8">
        <v>1030.0230000000001</v>
      </c>
      <c r="H13" s="8">
        <f t="shared" si="1"/>
        <v>0.50010097809787968</v>
      </c>
      <c r="I13" s="9"/>
      <c r="J13" s="9"/>
      <c r="K13" s="9"/>
      <c r="L13" s="9"/>
    </row>
    <row r="14" spans="1:12" x14ac:dyDescent="0.25">
      <c r="B14" s="6">
        <v>2013</v>
      </c>
      <c r="C14" s="8">
        <v>5462.079999999999</v>
      </c>
      <c r="D14" s="8">
        <v>4848.9499999999989</v>
      </c>
      <c r="E14" s="9"/>
      <c r="F14" s="8">
        <v>12772.8</v>
      </c>
      <c r="G14" s="8">
        <v>837.8499999999998</v>
      </c>
      <c r="H14" s="8">
        <f t="shared" si="1"/>
        <v>0.42763372165852431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499.00039800000008</v>
      </c>
      <c r="D20" s="10">
        <v>268.86602899999997</v>
      </c>
      <c r="E20" s="10">
        <v>10.465412000000001</v>
      </c>
      <c r="F20" s="10">
        <v>107.76961000000001</v>
      </c>
      <c r="G20" s="10">
        <v>1.26528</v>
      </c>
      <c r="H20" s="11">
        <v>30.768360000000001</v>
      </c>
      <c r="I20"/>
      <c r="J20"/>
      <c r="K20"/>
      <c r="L20"/>
    </row>
    <row r="21" spans="1:12" x14ac:dyDescent="0.25">
      <c r="B21" s="6">
        <v>2007</v>
      </c>
      <c r="C21" s="10">
        <v>414.87711600000011</v>
      </c>
      <c r="D21" s="10">
        <v>1101.2666130000002</v>
      </c>
      <c r="E21" s="10">
        <v>29.72822</v>
      </c>
      <c r="F21" s="10">
        <v>10.33952</v>
      </c>
      <c r="G21" s="10">
        <v>4</v>
      </c>
      <c r="H21" s="11">
        <v>11.17</v>
      </c>
      <c r="I21"/>
      <c r="J21"/>
      <c r="K21"/>
      <c r="L21"/>
    </row>
    <row r="22" spans="1:12" x14ac:dyDescent="0.25">
      <c r="B22" s="6">
        <v>2008</v>
      </c>
      <c r="C22" s="10">
        <v>919.68482400000005</v>
      </c>
      <c r="D22" s="10">
        <v>397.35768000000002</v>
      </c>
      <c r="E22" s="10">
        <v>70.892340000000004</v>
      </c>
      <c r="F22" s="10">
        <v>-14.62594</v>
      </c>
      <c r="G22" s="10">
        <v>0</v>
      </c>
      <c r="H22" s="11">
        <v>6.43</v>
      </c>
      <c r="I22"/>
      <c r="J22"/>
      <c r="K22"/>
      <c r="L22"/>
    </row>
    <row r="23" spans="1:12" x14ac:dyDescent="0.25">
      <c r="B23" s="6">
        <v>2009</v>
      </c>
      <c r="C23" s="10">
        <v>433.02383000000003</v>
      </c>
      <c r="D23" s="10">
        <v>1840.4414499999998</v>
      </c>
      <c r="E23" s="10">
        <v>40.983369999999994</v>
      </c>
      <c r="F23" s="10">
        <v>0</v>
      </c>
      <c r="G23" s="10">
        <v>3.39</v>
      </c>
      <c r="H23" s="11"/>
      <c r="I23"/>
      <c r="J23"/>
      <c r="K23"/>
      <c r="L23"/>
    </row>
    <row r="24" spans="1:12" x14ac:dyDescent="0.25">
      <c r="B24" s="6">
        <v>2010</v>
      </c>
      <c r="C24" s="10">
        <v>378.70711999999997</v>
      </c>
      <c r="D24" s="10">
        <v>379.65150999999997</v>
      </c>
      <c r="E24" s="10">
        <v>343.75</v>
      </c>
      <c r="F24" s="10">
        <v>14.85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982.76782000000003</v>
      </c>
      <c r="D25" s="10">
        <v>467.92</v>
      </c>
      <c r="E25" s="10">
        <v>82.39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1628.35</v>
      </c>
      <c r="D26" s="10">
        <v>2739.7000000000003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621.25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499.00039800000008</v>
      </c>
      <c r="D33" s="10">
        <f>C33+D20</f>
        <v>767.86642700000004</v>
      </c>
      <c r="E33" s="10">
        <f t="shared" ref="E33:H38" si="3">D33+E20</f>
        <v>778.33183900000006</v>
      </c>
      <c r="F33" s="10">
        <f t="shared" si="3"/>
        <v>886.10144900000012</v>
      </c>
      <c r="G33" s="10">
        <f t="shared" si="3"/>
        <v>887.36672900000008</v>
      </c>
      <c r="H33" s="11">
        <f t="shared" si="3"/>
        <v>918.13508900000011</v>
      </c>
      <c r="I33"/>
      <c r="J33"/>
      <c r="K33"/>
      <c r="L33"/>
    </row>
    <row r="34" spans="1:12" x14ac:dyDescent="0.25">
      <c r="B34" s="6">
        <v>2007</v>
      </c>
      <c r="C34" s="10">
        <f t="shared" si="2"/>
        <v>414.87711600000011</v>
      </c>
      <c r="D34" s="10">
        <f t="shared" ref="D34:D39" si="4">C34+D21</f>
        <v>1516.1437290000003</v>
      </c>
      <c r="E34" s="10">
        <f t="shared" si="3"/>
        <v>1545.8719490000003</v>
      </c>
      <c r="F34" s="10">
        <f t="shared" si="3"/>
        <v>1556.2114690000003</v>
      </c>
      <c r="G34" s="10">
        <f t="shared" si="3"/>
        <v>1560.2114690000003</v>
      </c>
      <c r="H34" s="11">
        <f t="shared" si="3"/>
        <v>1571.3814690000004</v>
      </c>
      <c r="I34"/>
      <c r="J34"/>
      <c r="K34"/>
      <c r="L34"/>
    </row>
    <row r="35" spans="1:12" x14ac:dyDescent="0.25">
      <c r="B35" s="6">
        <v>2008</v>
      </c>
      <c r="C35" s="10">
        <f t="shared" si="2"/>
        <v>919.68482400000005</v>
      </c>
      <c r="D35" s="10">
        <f t="shared" si="4"/>
        <v>1317.042504</v>
      </c>
      <c r="E35" s="10">
        <f t="shared" si="3"/>
        <v>1387.9348440000001</v>
      </c>
      <c r="F35" s="10">
        <f t="shared" si="3"/>
        <v>1373.3089040000002</v>
      </c>
      <c r="G35" s="10">
        <f t="shared" si="3"/>
        <v>1373.3089040000002</v>
      </c>
      <c r="H35" s="11">
        <f t="shared" si="3"/>
        <v>1379.7389040000003</v>
      </c>
      <c r="I35"/>
      <c r="J35"/>
      <c r="K35"/>
      <c r="L35"/>
    </row>
    <row r="36" spans="1:12" x14ac:dyDescent="0.25">
      <c r="B36" s="6">
        <v>2009</v>
      </c>
      <c r="C36" s="10">
        <f t="shared" si="2"/>
        <v>433.02383000000003</v>
      </c>
      <c r="D36" s="10">
        <f t="shared" si="4"/>
        <v>2273.4652799999999</v>
      </c>
      <c r="E36" s="10">
        <f t="shared" si="3"/>
        <v>2314.4486499999998</v>
      </c>
      <c r="F36" s="10">
        <f t="shared" si="3"/>
        <v>2314.4486499999998</v>
      </c>
      <c r="G36" s="10">
        <f t="shared" si="3"/>
        <v>2317.8386499999997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378.70711999999997</v>
      </c>
      <c r="D37" s="10">
        <f t="shared" si="4"/>
        <v>758.35862999999995</v>
      </c>
      <c r="E37" s="10">
        <f t="shared" si="3"/>
        <v>1102.1086299999999</v>
      </c>
      <c r="F37" s="10">
        <f t="shared" si="3"/>
        <v>1116.9586299999999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982.76782000000003</v>
      </c>
      <c r="D38" s="10">
        <f t="shared" si="4"/>
        <v>1450.6878200000001</v>
      </c>
      <c r="E38" s="10">
        <f t="shared" si="3"/>
        <v>1533.0778200000002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1628.35</v>
      </c>
      <c r="D39" s="10">
        <f t="shared" si="4"/>
        <v>4368.05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621.25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7.2544310000000003</v>
      </c>
      <c r="D46" s="10">
        <v>22.717950999999999</v>
      </c>
      <c r="E46" s="10">
        <v>5.395937</v>
      </c>
      <c r="F46" s="10">
        <v>0</v>
      </c>
      <c r="G46" s="10">
        <v>-1.26528</v>
      </c>
      <c r="H46" s="11">
        <v>-4.243240000000001</v>
      </c>
      <c r="I46"/>
      <c r="J46"/>
      <c r="K46"/>
      <c r="L46"/>
    </row>
    <row r="47" spans="1:12" x14ac:dyDescent="0.25">
      <c r="B47" s="6">
        <v>2007</v>
      </c>
      <c r="C47" s="10">
        <v>4.3889329999999998</v>
      </c>
      <c r="D47" s="10">
        <v>3.295525</v>
      </c>
      <c r="E47" s="10">
        <v>3.5324599999999999</v>
      </c>
      <c r="F47" s="10">
        <v>2.1718199999999999</v>
      </c>
      <c r="G47" s="10">
        <v>0</v>
      </c>
      <c r="H47" s="11">
        <v>299.76000000000005</v>
      </c>
      <c r="I47"/>
      <c r="J47"/>
      <c r="K47"/>
      <c r="L47"/>
    </row>
    <row r="48" spans="1:12" x14ac:dyDescent="0.25">
      <c r="B48" s="6">
        <v>2008</v>
      </c>
      <c r="C48" s="10">
        <v>9.6980020000000007</v>
      </c>
      <c r="D48" s="10">
        <v>21.601880000000005</v>
      </c>
      <c r="E48" s="10">
        <v>4.7521900000000006</v>
      </c>
      <c r="F48" s="10">
        <v>-3.0249999999999999E-2</v>
      </c>
      <c r="G48" s="10">
        <v>5.18</v>
      </c>
      <c r="H48" s="11">
        <v>0.73</v>
      </c>
      <c r="I48"/>
      <c r="J48"/>
      <c r="K48"/>
      <c r="L48"/>
    </row>
    <row r="49" spans="1:12" x14ac:dyDescent="0.25">
      <c r="B49" s="6">
        <v>2009</v>
      </c>
      <c r="C49" s="10">
        <v>1.7513999999999998</v>
      </c>
      <c r="D49" s="10">
        <v>19.600999999999999</v>
      </c>
      <c r="E49" s="10">
        <v>23.47458</v>
      </c>
      <c r="F49" s="10">
        <v>-5</v>
      </c>
      <c r="G49" s="10">
        <v>18.27</v>
      </c>
      <c r="H49" s="11"/>
      <c r="I49"/>
      <c r="J49"/>
      <c r="K49"/>
      <c r="L49"/>
    </row>
    <row r="50" spans="1:12" x14ac:dyDescent="0.25">
      <c r="B50" s="6">
        <v>2010</v>
      </c>
      <c r="C50" s="10">
        <v>1.7383899999999999</v>
      </c>
      <c r="D50" s="10">
        <v>52.61741</v>
      </c>
      <c r="E50" s="10">
        <v>1.66</v>
      </c>
      <c r="F50" s="10">
        <v>13.94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0</v>
      </c>
      <c r="D51" s="10">
        <v>48.24</v>
      </c>
      <c r="E51" s="10">
        <v>0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0</v>
      </c>
      <c r="D52" s="10">
        <v>19.12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48.8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946.10542299999997</v>
      </c>
      <c r="D59" s="10">
        <v>839.73975999999993</v>
      </c>
      <c r="E59" s="10">
        <v>662.01596800000004</v>
      </c>
      <c r="F59" s="10">
        <v>307.73638</v>
      </c>
      <c r="G59" s="10">
        <v>139.57441</v>
      </c>
      <c r="H59" s="11">
        <v>2310.3360299999999</v>
      </c>
      <c r="I59"/>
      <c r="J59"/>
      <c r="K59"/>
      <c r="L59"/>
    </row>
    <row r="60" spans="1:12" x14ac:dyDescent="0.25">
      <c r="B60" s="6">
        <v>2007</v>
      </c>
      <c r="C60" s="10">
        <v>551.38551399999994</v>
      </c>
      <c r="D60" s="10">
        <v>115.58361599999999</v>
      </c>
      <c r="E60" s="10">
        <v>59.933909999999997</v>
      </c>
      <c r="F60" s="10">
        <v>21.765740000000001</v>
      </c>
      <c r="G60" s="10">
        <v>2.9693399999999999</v>
      </c>
      <c r="H60" s="11">
        <v>2195.09</v>
      </c>
      <c r="I60"/>
      <c r="J60"/>
      <c r="K60"/>
      <c r="L60"/>
    </row>
    <row r="61" spans="1:12" x14ac:dyDescent="0.25">
      <c r="B61" s="6">
        <v>2008</v>
      </c>
      <c r="C61" s="10">
        <v>695.26336099999992</v>
      </c>
      <c r="D61" s="10">
        <v>515.31876999999997</v>
      </c>
      <c r="E61" s="10">
        <v>429.29566000000005</v>
      </c>
      <c r="F61" s="10">
        <v>411.52645999999999</v>
      </c>
      <c r="G61" s="10">
        <v>543.83999999999992</v>
      </c>
      <c r="H61" s="11">
        <v>2889.7599999999998</v>
      </c>
      <c r="I61"/>
      <c r="J61"/>
      <c r="K61"/>
      <c r="L61"/>
    </row>
    <row r="62" spans="1:12" x14ac:dyDescent="0.25">
      <c r="B62" s="6">
        <v>2009</v>
      </c>
      <c r="C62" s="10">
        <v>2090.0330300000001</v>
      </c>
      <c r="D62" s="10">
        <v>95.228860000000012</v>
      </c>
      <c r="E62" s="10">
        <v>32.141010000000001</v>
      </c>
      <c r="F62" s="10">
        <v>32.43</v>
      </c>
      <c r="G62" s="10">
        <v>14.26</v>
      </c>
      <c r="H62" s="11"/>
      <c r="I62"/>
      <c r="J62"/>
      <c r="K62"/>
      <c r="L62"/>
    </row>
    <row r="63" spans="1:12" x14ac:dyDescent="0.25">
      <c r="B63" s="6">
        <v>2010</v>
      </c>
      <c r="C63" s="10">
        <v>809.48921999999993</v>
      </c>
      <c r="D63" s="10">
        <v>740.61705000000006</v>
      </c>
      <c r="E63" s="10">
        <v>307.55</v>
      </c>
      <c r="F63" s="10">
        <v>126.71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589.89055999999994</v>
      </c>
      <c r="D64" s="10">
        <v>610.68000000000006</v>
      </c>
      <c r="E64" s="10">
        <v>578.86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506.32</v>
      </c>
      <c r="D65" s="10">
        <v>168.68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499.09000000000003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278.31835699999999</v>
      </c>
      <c r="D72" s="10">
        <v>77.139049</v>
      </c>
      <c r="E72" s="10">
        <v>1.8641369999999995</v>
      </c>
      <c r="F72" s="10">
        <v>7.2527999999999997</v>
      </c>
      <c r="G72" s="10">
        <v>2.6854399999999998</v>
      </c>
      <c r="H72" s="11">
        <v>2.0156000000000001</v>
      </c>
      <c r="I72"/>
      <c r="J72"/>
      <c r="K72"/>
      <c r="L72"/>
    </row>
    <row r="73" spans="1:12" x14ac:dyDescent="0.25">
      <c r="B73" s="6">
        <v>2007</v>
      </c>
      <c r="C73" s="10">
        <v>269.91349699999995</v>
      </c>
      <c r="D73" s="10">
        <v>-10.305417999999998</v>
      </c>
      <c r="E73" s="10">
        <v>8.1700300000000006</v>
      </c>
      <c r="F73" s="10">
        <v>2.6081400000000001</v>
      </c>
      <c r="G73" s="10">
        <v>5.3187100000000003</v>
      </c>
      <c r="H73" s="11">
        <v>1.31</v>
      </c>
      <c r="I73"/>
      <c r="J73"/>
      <c r="K73"/>
      <c r="L73"/>
    </row>
    <row r="74" spans="1:12" x14ac:dyDescent="0.25">
      <c r="B74" s="6">
        <v>2008</v>
      </c>
      <c r="C74" s="10">
        <v>366.67961199999996</v>
      </c>
      <c r="D74" s="10">
        <v>36.40063</v>
      </c>
      <c r="E74" s="10">
        <v>7.0158100000000001</v>
      </c>
      <c r="F74" s="10">
        <v>6.6373999999999995</v>
      </c>
      <c r="G74" s="10">
        <v>3.89</v>
      </c>
      <c r="H74" s="11">
        <v>5.2</v>
      </c>
      <c r="I74"/>
      <c r="J74"/>
      <c r="K74"/>
      <c r="L74"/>
    </row>
    <row r="75" spans="1:12" x14ac:dyDescent="0.25">
      <c r="B75" s="6">
        <v>2009</v>
      </c>
      <c r="C75" s="10">
        <v>160.14722</v>
      </c>
      <c r="D75" s="10">
        <v>25.191670000000006</v>
      </c>
      <c r="E75" s="10">
        <v>10.18422</v>
      </c>
      <c r="F75" s="10">
        <v>5.07</v>
      </c>
      <c r="G75" s="10">
        <v>6.59</v>
      </c>
      <c r="H75" s="11"/>
      <c r="I75"/>
      <c r="J75"/>
      <c r="K75"/>
      <c r="L75"/>
    </row>
    <row r="76" spans="1:12" x14ac:dyDescent="0.25">
      <c r="B76" s="6">
        <v>2010</v>
      </c>
      <c r="C76" s="10">
        <v>289.35821000000004</v>
      </c>
      <c r="D76" s="10">
        <v>26.421959999999995</v>
      </c>
      <c r="E76" s="10">
        <v>8.9400000000000013</v>
      </c>
      <c r="F76" s="10">
        <v>7.37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297.63999999999993</v>
      </c>
      <c r="D77" s="10">
        <v>28.51</v>
      </c>
      <c r="E77" s="10">
        <v>10.74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296.03999999999996</v>
      </c>
      <c r="D78" s="10">
        <v>25.619999999999997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191.99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1437.85139</v>
      </c>
      <c r="D85" s="10">
        <f t="shared" ref="D85:H91" si="6">C85+(D33+D59)-(C33+C59)-D46</f>
        <v>1577.6338049999999</v>
      </c>
      <c r="E85" s="10">
        <f t="shared" si="6"/>
        <v>1404.9794880000002</v>
      </c>
      <c r="F85" s="10">
        <f t="shared" si="6"/>
        <v>1158.4695099999999</v>
      </c>
      <c r="G85" s="10">
        <f t="shared" si="6"/>
        <v>992.83809999999983</v>
      </c>
      <c r="H85" s="11">
        <f t="shared" si="6"/>
        <v>3198.6113199999995</v>
      </c>
      <c r="I85"/>
      <c r="J85"/>
      <c r="K85"/>
      <c r="L85"/>
    </row>
    <row r="86" spans="1:12" x14ac:dyDescent="0.25">
      <c r="B86" s="6">
        <v>2007</v>
      </c>
      <c r="C86" s="10">
        <f t="shared" si="5"/>
        <v>961.87369700000011</v>
      </c>
      <c r="D86" s="10">
        <f t="shared" si="6"/>
        <v>1624.0428870000001</v>
      </c>
      <c r="E86" s="10">
        <f t="shared" si="6"/>
        <v>1594.5889410000004</v>
      </c>
      <c r="F86" s="10">
        <f t="shared" si="6"/>
        <v>1564.5884710000003</v>
      </c>
      <c r="G86" s="10">
        <f t="shared" si="6"/>
        <v>1549.7920710000001</v>
      </c>
      <c r="H86" s="11">
        <f t="shared" si="6"/>
        <v>3453.3227310000002</v>
      </c>
      <c r="I86"/>
      <c r="J86"/>
      <c r="K86"/>
      <c r="L86"/>
    </row>
    <row r="87" spans="1:12" x14ac:dyDescent="0.25">
      <c r="B87" s="6">
        <v>2008</v>
      </c>
      <c r="C87" s="10">
        <f t="shared" si="5"/>
        <v>1605.2501829999999</v>
      </c>
      <c r="D87" s="10">
        <f t="shared" si="6"/>
        <v>1801.0613920000001</v>
      </c>
      <c r="E87" s="10">
        <f t="shared" si="6"/>
        <v>1781.1784320000004</v>
      </c>
      <c r="F87" s="10">
        <f t="shared" si="6"/>
        <v>1748.8135420000006</v>
      </c>
      <c r="G87" s="10">
        <f t="shared" si="6"/>
        <v>1875.9470820000001</v>
      </c>
      <c r="H87" s="11">
        <f t="shared" si="6"/>
        <v>4227.5670820000014</v>
      </c>
      <c r="I87"/>
      <c r="J87"/>
      <c r="K87"/>
      <c r="L87"/>
    </row>
    <row r="88" spans="1:12" x14ac:dyDescent="0.25">
      <c r="B88" s="6">
        <v>2009</v>
      </c>
      <c r="C88" s="10">
        <f t="shared" si="5"/>
        <v>2521.30546</v>
      </c>
      <c r="D88" s="10">
        <f t="shared" si="6"/>
        <v>2347.3417399999998</v>
      </c>
      <c r="E88" s="10">
        <f t="shared" si="6"/>
        <v>2301.7626799999994</v>
      </c>
      <c r="F88" s="10">
        <f t="shared" si="6"/>
        <v>2307.0516699999989</v>
      </c>
      <c r="G88" s="10">
        <f t="shared" si="6"/>
        <v>2274.0016699999992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1186.45795</v>
      </c>
      <c r="D89" s="10">
        <f t="shared" si="6"/>
        <v>1444.61988</v>
      </c>
      <c r="E89" s="10">
        <f t="shared" si="6"/>
        <v>1353.64283</v>
      </c>
      <c r="F89" s="10">
        <f t="shared" si="6"/>
        <v>1173.7128299999999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1572.6583799999999</v>
      </c>
      <c r="D90" s="10">
        <f t="shared" si="6"/>
        <v>2013.1278200000004</v>
      </c>
      <c r="E90" s="10">
        <f t="shared" si="6"/>
        <v>2063.6978200000003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2134.67</v>
      </c>
      <c r="D91" s="10">
        <f t="shared" si="6"/>
        <v>4517.6100000000006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1071.5400000000002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1.1402823392429522</v>
      </c>
      <c r="E96" s="12">
        <f>SUM(E85:E88)/SUM(D85:D88)</f>
        <v>0.96359627522325542</v>
      </c>
      <c r="F96" s="12">
        <f>SUM(F85:F87)/SUM(E85:E87)</f>
        <v>0.9353918232902646</v>
      </c>
      <c r="G96" s="12">
        <f>SUM(G85:G86)/SUM(F85:F86)</f>
        <v>0.93374073880948327</v>
      </c>
      <c r="H96" s="13">
        <f>SUM(H85)/SUM(G85)</f>
        <v>3.2216847036792808</v>
      </c>
    </row>
    <row r="97" spans="1:8" x14ac:dyDescent="0.25">
      <c r="A97" s="2" t="s">
        <v>17</v>
      </c>
      <c r="D97" s="12">
        <f t="shared" ref="D97:D98" si="7">SUM(D86:D90)/SUM(C86:C90)</f>
        <v>1.1761885954083273</v>
      </c>
      <c r="E97" s="12">
        <f t="shared" ref="E97:E98" si="8">SUM(E86:E89)/SUM(D86:D89)</f>
        <v>0.97424257744054166</v>
      </c>
      <c r="F97" s="12">
        <f t="shared" ref="F97:F98" si="9">SUM(F86:F88)/SUM(E86:E88)</f>
        <v>0.9899469717522954</v>
      </c>
      <c r="G97" s="12">
        <f t="shared" ref="G97:G98" si="10">SUM(G86:G87)/SUM(F86:F87)</f>
        <v>1.0339038666480098</v>
      </c>
      <c r="H97" s="13">
        <f t="shared" ref="H97:H98" si="11">SUM(H86)/SUM(G86)</f>
        <v>2.2282490636126115</v>
      </c>
    </row>
    <row r="98" spans="1:8" x14ac:dyDescent="0.25">
      <c r="A98" s="2" t="s">
        <v>18</v>
      </c>
      <c r="D98" s="12">
        <f t="shared" si="7"/>
        <v>1.3440466967094222</v>
      </c>
      <c r="E98" s="12">
        <f t="shared" si="8"/>
        <v>0.98608112403522208</v>
      </c>
      <c r="F98" s="12">
        <f t="shared" si="9"/>
        <v>0.96192353466654146</v>
      </c>
      <c r="G98" s="12">
        <f t="shared" si="10"/>
        <v>1.0231969099272917</v>
      </c>
      <c r="H98" s="13">
        <f t="shared" si="11"/>
        <v>2.253564145046604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23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8349.62644</v>
      </c>
      <c r="D7" s="8">
        <v>7296.9882010000001</v>
      </c>
      <c r="F7" s="8">
        <v>7473.2628082191804</v>
      </c>
      <c r="G7" s="8">
        <v>1647.1720560000003</v>
      </c>
      <c r="H7" s="8">
        <f t="shared" ref="H7" si="0">C7/F7</f>
        <v>1.1172665346141695</v>
      </c>
    </row>
    <row r="8" spans="1:12" x14ac:dyDescent="0.25">
      <c r="B8" s="6">
        <v>2007</v>
      </c>
      <c r="C8" s="8">
        <v>9715.7998019999995</v>
      </c>
      <c r="D8" s="8">
        <v>7829.2596839999997</v>
      </c>
      <c r="F8" s="8">
        <v>8227.1643835616524</v>
      </c>
      <c r="G8" s="8">
        <v>1202.9297129999998</v>
      </c>
      <c r="H8" s="8">
        <f t="shared" ref="H8:H14" si="1">C8/F8</f>
        <v>1.1809414944245828</v>
      </c>
    </row>
    <row r="9" spans="1:12" x14ac:dyDescent="0.25">
      <c r="B9" s="6">
        <v>2008</v>
      </c>
      <c r="C9" s="8">
        <v>9948.1038470000021</v>
      </c>
      <c r="D9" s="8">
        <v>8353.1033540000026</v>
      </c>
      <c r="F9" s="8">
        <v>6156.1065573770502</v>
      </c>
      <c r="G9" s="8">
        <v>1673.73918</v>
      </c>
      <c r="H9" s="8">
        <f t="shared" si="1"/>
        <v>1.6159733029765195</v>
      </c>
    </row>
    <row r="10" spans="1:12" x14ac:dyDescent="0.25">
      <c r="B10" s="6">
        <v>2009</v>
      </c>
      <c r="C10" s="8">
        <v>9396.5045499999997</v>
      </c>
      <c r="D10" s="8">
        <v>7820.3674487977087</v>
      </c>
      <c r="F10" s="8">
        <v>7812.6142426027409</v>
      </c>
      <c r="G10" s="8">
        <v>1226.5071570816904</v>
      </c>
      <c r="H10" s="8">
        <f t="shared" si="1"/>
        <v>1.2027349947422454</v>
      </c>
    </row>
    <row r="11" spans="1:12" x14ac:dyDescent="0.25">
      <c r="B11" s="6">
        <v>2010</v>
      </c>
      <c r="C11" s="8">
        <v>8976.5092399999994</v>
      </c>
      <c r="D11" s="8">
        <v>7681.921344558179</v>
      </c>
      <c r="E11" s="9"/>
      <c r="F11" s="8">
        <v>6764.1112328767103</v>
      </c>
      <c r="G11" s="8">
        <v>1266.4944245581798</v>
      </c>
      <c r="H11" s="8">
        <f t="shared" si="1"/>
        <v>1.3270788919570113</v>
      </c>
      <c r="I11" s="9"/>
      <c r="J11" s="9"/>
      <c r="K11" s="9"/>
      <c r="L11" s="9"/>
    </row>
    <row r="12" spans="1:12" x14ac:dyDescent="0.25">
      <c r="B12" s="6">
        <v>2011</v>
      </c>
      <c r="C12" s="8">
        <v>8171.5071000000007</v>
      </c>
      <c r="D12" s="8">
        <v>6889.5387862977586</v>
      </c>
      <c r="E12" s="9"/>
      <c r="F12" s="8">
        <v>6801.9361780821891</v>
      </c>
      <c r="G12" s="8">
        <v>1355.8841362977585</v>
      </c>
      <c r="H12" s="8">
        <f t="shared" si="1"/>
        <v>1.2013501576699537</v>
      </c>
      <c r="I12" s="9"/>
      <c r="J12" s="9"/>
      <c r="K12" s="9"/>
      <c r="L12" s="9"/>
    </row>
    <row r="13" spans="1:12" x14ac:dyDescent="0.25">
      <c r="B13" s="6">
        <v>2012</v>
      </c>
      <c r="C13" s="8">
        <v>8039.73765</v>
      </c>
      <c r="D13" s="8">
        <v>6712.0876499999995</v>
      </c>
      <c r="E13" s="9"/>
      <c r="F13" s="8">
        <v>7389.48</v>
      </c>
      <c r="G13" s="8">
        <v>1340.5527399999996</v>
      </c>
      <c r="H13" s="8">
        <f t="shared" si="1"/>
        <v>1.0879977549164488</v>
      </c>
      <c r="I13" s="9"/>
      <c r="J13" s="9"/>
      <c r="K13" s="9"/>
      <c r="L13" s="9"/>
    </row>
    <row r="14" spans="1:12" x14ac:dyDescent="0.25">
      <c r="B14" s="6">
        <v>2013</v>
      </c>
      <c r="C14" s="8">
        <v>8116.170000000001</v>
      </c>
      <c r="D14" s="8">
        <v>6810.1600000000008</v>
      </c>
      <c r="E14" s="9"/>
      <c r="F14" s="8">
        <v>7729.77</v>
      </c>
      <c r="G14" s="8">
        <v>1387.8500000000001</v>
      </c>
      <c r="H14" s="8">
        <f t="shared" si="1"/>
        <v>1.0499885507589488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254.148045</v>
      </c>
      <c r="D20" s="10">
        <v>801.69820100000004</v>
      </c>
      <c r="E20" s="10">
        <v>216.906094</v>
      </c>
      <c r="F20" s="10">
        <v>28.549859999999999</v>
      </c>
      <c r="G20" s="10">
        <v>30.84036</v>
      </c>
      <c r="H20" s="11">
        <v>16.199590000000001</v>
      </c>
      <c r="I20"/>
      <c r="J20"/>
      <c r="K20"/>
      <c r="L20"/>
    </row>
    <row r="21" spans="1:12" x14ac:dyDescent="0.25">
      <c r="B21" s="6">
        <v>2007</v>
      </c>
      <c r="C21" s="10">
        <v>687.407422</v>
      </c>
      <c r="D21" s="10">
        <v>1309.7101339999999</v>
      </c>
      <c r="E21" s="10">
        <v>191.60516999999999</v>
      </c>
      <c r="F21" s="10">
        <v>259.80152999999996</v>
      </c>
      <c r="G21" s="10">
        <v>47.394000000000005</v>
      </c>
      <c r="H21" s="11">
        <v>12.746320000000001</v>
      </c>
      <c r="I21"/>
      <c r="J21"/>
      <c r="K21"/>
      <c r="L21"/>
    </row>
    <row r="22" spans="1:12" x14ac:dyDescent="0.25">
      <c r="B22" s="6">
        <v>2008</v>
      </c>
      <c r="C22" s="10">
        <v>1059.9135479999998</v>
      </c>
      <c r="D22" s="10">
        <v>1118.7396900000001</v>
      </c>
      <c r="E22" s="10">
        <v>431.02108000000004</v>
      </c>
      <c r="F22" s="10">
        <v>131.65656000000001</v>
      </c>
      <c r="G22" s="10">
        <v>9.2344299999999997</v>
      </c>
      <c r="H22" s="11">
        <v>97.03</v>
      </c>
      <c r="I22"/>
      <c r="J22"/>
      <c r="K22"/>
      <c r="L22"/>
    </row>
    <row r="23" spans="1:12" x14ac:dyDescent="0.25">
      <c r="B23" s="6">
        <v>2009</v>
      </c>
      <c r="C23" s="10">
        <v>962.54567999999995</v>
      </c>
      <c r="D23" s="10">
        <v>969.46529999999996</v>
      </c>
      <c r="E23" s="10">
        <v>330.48313999999999</v>
      </c>
      <c r="F23" s="10">
        <v>49.129180000000005</v>
      </c>
      <c r="G23" s="10">
        <v>45.51</v>
      </c>
      <c r="H23" s="11"/>
      <c r="I23"/>
      <c r="J23"/>
      <c r="K23"/>
      <c r="L23"/>
    </row>
    <row r="24" spans="1:12" x14ac:dyDescent="0.25">
      <c r="B24" s="6">
        <v>2010</v>
      </c>
      <c r="C24" s="10">
        <v>1243.46783</v>
      </c>
      <c r="D24" s="10">
        <v>1502.9137100000003</v>
      </c>
      <c r="E24" s="10">
        <v>317.97085000000004</v>
      </c>
      <c r="F24" s="10">
        <v>54.709999999999994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1241.4952699999999</v>
      </c>
      <c r="D25" s="10">
        <v>987.95458999999994</v>
      </c>
      <c r="E25" s="10">
        <v>178.56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771.90460999999993</v>
      </c>
      <c r="D26" s="10">
        <v>1087.67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1197.5700000000002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254.148045</v>
      </c>
      <c r="D33" s="10">
        <f>C33+D20</f>
        <v>1055.8462460000001</v>
      </c>
      <c r="E33" s="10">
        <f t="shared" ref="E33:H38" si="3">D33+E20</f>
        <v>1272.75234</v>
      </c>
      <c r="F33" s="10">
        <f t="shared" si="3"/>
        <v>1301.3022000000001</v>
      </c>
      <c r="G33" s="10">
        <f t="shared" si="3"/>
        <v>1332.14256</v>
      </c>
      <c r="H33" s="11">
        <f t="shared" si="3"/>
        <v>1348.3421499999999</v>
      </c>
      <c r="I33"/>
      <c r="J33"/>
      <c r="K33"/>
      <c r="L33"/>
    </row>
    <row r="34" spans="1:12" x14ac:dyDescent="0.25">
      <c r="B34" s="6">
        <v>2007</v>
      </c>
      <c r="C34" s="10">
        <f t="shared" si="2"/>
        <v>687.407422</v>
      </c>
      <c r="D34" s="10">
        <f t="shared" ref="D34:D39" si="4">C34+D21</f>
        <v>1997.1175559999999</v>
      </c>
      <c r="E34" s="10">
        <f t="shared" si="3"/>
        <v>2188.722726</v>
      </c>
      <c r="F34" s="10">
        <f t="shared" si="3"/>
        <v>2448.5242559999997</v>
      </c>
      <c r="G34" s="10">
        <f t="shared" si="3"/>
        <v>2495.9182559999999</v>
      </c>
      <c r="H34" s="11">
        <f t="shared" si="3"/>
        <v>2508.6645760000001</v>
      </c>
      <c r="I34"/>
      <c r="J34"/>
      <c r="K34"/>
      <c r="L34"/>
    </row>
    <row r="35" spans="1:12" x14ac:dyDescent="0.25">
      <c r="B35" s="6">
        <v>2008</v>
      </c>
      <c r="C35" s="10">
        <f t="shared" si="2"/>
        <v>1059.9135479999998</v>
      </c>
      <c r="D35" s="10">
        <f t="shared" si="4"/>
        <v>2178.6532379999999</v>
      </c>
      <c r="E35" s="10">
        <f t="shared" si="3"/>
        <v>2609.6743179999999</v>
      </c>
      <c r="F35" s="10">
        <f t="shared" si="3"/>
        <v>2741.3308779999998</v>
      </c>
      <c r="G35" s="10">
        <f t="shared" si="3"/>
        <v>2750.5653079999997</v>
      </c>
      <c r="H35" s="11">
        <f t="shared" si="3"/>
        <v>2847.5953079999999</v>
      </c>
      <c r="I35"/>
      <c r="J35"/>
      <c r="K35"/>
      <c r="L35"/>
    </row>
    <row r="36" spans="1:12" x14ac:dyDescent="0.25">
      <c r="B36" s="6">
        <v>2009</v>
      </c>
      <c r="C36" s="10">
        <f t="shared" si="2"/>
        <v>962.54567999999995</v>
      </c>
      <c r="D36" s="10">
        <f t="shared" si="4"/>
        <v>1932.01098</v>
      </c>
      <c r="E36" s="10">
        <f t="shared" si="3"/>
        <v>2262.4941199999998</v>
      </c>
      <c r="F36" s="10">
        <f t="shared" si="3"/>
        <v>2311.6232999999997</v>
      </c>
      <c r="G36" s="10">
        <f t="shared" si="3"/>
        <v>2357.1333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1243.46783</v>
      </c>
      <c r="D37" s="10">
        <f t="shared" si="4"/>
        <v>2746.3815400000003</v>
      </c>
      <c r="E37" s="10">
        <f t="shared" si="3"/>
        <v>3064.3523900000005</v>
      </c>
      <c r="F37" s="10">
        <f t="shared" si="3"/>
        <v>3119.0623900000005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1241.4952699999999</v>
      </c>
      <c r="D38" s="10">
        <f t="shared" si="4"/>
        <v>2229.4498599999997</v>
      </c>
      <c r="E38" s="10">
        <f t="shared" si="3"/>
        <v>2408.0098599999997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771.90460999999993</v>
      </c>
      <c r="D39" s="10">
        <f t="shared" si="4"/>
        <v>1859.5746100000001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1197.5700000000002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45.518622000000001</v>
      </c>
      <c r="D46" s="10">
        <v>10.788024</v>
      </c>
      <c r="E46" s="10">
        <v>1.5933079999999999</v>
      </c>
      <c r="F46" s="10">
        <v>2</v>
      </c>
      <c r="G46" s="10">
        <v>0</v>
      </c>
      <c r="H46" s="11">
        <v>7.5663400000000003</v>
      </c>
      <c r="I46"/>
      <c r="J46"/>
      <c r="K46"/>
      <c r="L46"/>
    </row>
    <row r="47" spans="1:12" x14ac:dyDescent="0.25">
      <c r="B47" s="6">
        <v>2007</v>
      </c>
      <c r="C47" s="10">
        <v>2.772821</v>
      </c>
      <c r="D47" s="10">
        <v>10.688442</v>
      </c>
      <c r="E47" s="10">
        <v>2.6950000000000003</v>
      </c>
      <c r="F47" s="10">
        <v>5</v>
      </c>
      <c r="G47" s="10">
        <v>7</v>
      </c>
      <c r="H47" s="11">
        <v>0.55367999999999995</v>
      </c>
      <c r="I47"/>
      <c r="J47"/>
      <c r="K47"/>
      <c r="L47"/>
    </row>
    <row r="48" spans="1:12" x14ac:dyDescent="0.25">
      <c r="B48" s="6">
        <v>2008</v>
      </c>
      <c r="C48" s="10">
        <v>3.3818289999999998</v>
      </c>
      <c r="D48" s="10">
        <v>10</v>
      </c>
      <c r="E48" s="10">
        <v>5.9343000000000004</v>
      </c>
      <c r="F48" s="10">
        <v>1.1134499999999998</v>
      </c>
      <c r="G48" s="10">
        <v>0</v>
      </c>
      <c r="H48" s="11">
        <v>-1.8</v>
      </c>
      <c r="I48"/>
      <c r="J48"/>
      <c r="K48"/>
      <c r="L48"/>
    </row>
    <row r="49" spans="1:12" x14ac:dyDescent="0.25">
      <c r="B49" s="6">
        <v>2009</v>
      </c>
      <c r="C49" s="10">
        <v>3</v>
      </c>
      <c r="D49" s="10">
        <v>1.8523900000000002</v>
      </c>
      <c r="E49" s="10">
        <v>3.4612400000000001</v>
      </c>
      <c r="F49" s="10">
        <v>1.60877</v>
      </c>
      <c r="G49" s="10">
        <v>0</v>
      </c>
      <c r="H49" s="11"/>
      <c r="I49"/>
      <c r="J49"/>
      <c r="K49"/>
      <c r="L49"/>
    </row>
    <row r="50" spans="1:12" x14ac:dyDescent="0.25">
      <c r="B50" s="6">
        <v>2010</v>
      </c>
      <c r="C50" s="10">
        <v>1</v>
      </c>
      <c r="D50" s="10">
        <v>1</v>
      </c>
      <c r="E50" s="10">
        <v>0.5</v>
      </c>
      <c r="F50" s="10">
        <v>0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1</v>
      </c>
      <c r="D51" s="10">
        <v>1</v>
      </c>
      <c r="E51" s="10">
        <v>-7.85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0</v>
      </c>
      <c r="D52" s="10">
        <v>-5.83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-7.47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1607.7364400000001</v>
      </c>
      <c r="D59" s="10">
        <v>889.7836420000001</v>
      </c>
      <c r="E59" s="10">
        <v>735.666833</v>
      </c>
      <c r="F59" s="10">
        <v>372.91133000000002</v>
      </c>
      <c r="G59" s="10">
        <v>354.64305999999999</v>
      </c>
      <c r="H59" s="11">
        <v>735.88891999999998</v>
      </c>
      <c r="I59"/>
      <c r="J59"/>
      <c r="K59"/>
      <c r="L59"/>
    </row>
    <row r="60" spans="1:12" x14ac:dyDescent="0.25">
      <c r="B60" s="6">
        <v>2007</v>
      </c>
      <c r="C60" s="10">
        <v>2562.171679</v>
      </c>
      <c r="D60" s="10">
        <v>1703.1261039999999</v>
      </c>
      <c r="E60" s="10">
        <v>865.88656000000003</v>
      </c>
      <c r="F60" s="10">
        <v>650.13373999999999</v>
      </c>
      <c r="G60" s="10">
        <v>499.84463</v>
      </c>
      <c r="H60" s="11">
        <v>914.31542000000002</v>
      </c>
      <c r="I60"/>
      <c r="J60"/>
      <c r="K60"/>
      <c r="L60"/>
    </row>
    <row r="61" spans="1:12" x14ac:dyDescent="0.25">
      <c r="B61" s="6">
        <v>2008</v>
      </c>
      <c r="C61" s="10">
        <v>2766.1930569999995</v>
      </c>
      <c r="D61" s="10">
        <v>1378.67536</v>
      </c>
      <c r="E61" s="10">
        <v>710.42003999999986</v>
      </c>
      <c r="F61" s="10">
        <v>454.89688000000001</v>
      </c>
      <c r="G61" s="10">
        <v>327.67162999999999</v>
      </c>
      <c r="H61" s="11">
        <v>571.2700000000001</v>
      </c>
      <c r="I61"/>
      <c r="J61"/>
      <c r="K61"/>
      <c r="L61"/>
    </row>
    <row r="62" spans="1:12" x14ac:dyDescent="0.25">
      <c r="B62" s="6">
        <v>2009</v>
      </c>
      <c r="C62" s="10">
        <v>2213.73927</v>
      </c>
      <c r="D62" s="10">
        <v>1063.29701</v>
      </c>
      <c r="E62" s="10">
        <v>706.29349999999999</v>
      </c>
      <c r="F62" s="10">
        <v>560.49527999999998</v>
      </c>
      <c r="G62" s="10">
        <v>222.67000000000002</v>
      </c>
      <c r="H62" s="11"/>
      <c r="I62"/>
      <c r="J62"/>
      <c r="K62"/>
      <c r="L62"/>
    </row>
    <row r="63" spans="1:12" x14ac:dyDescent="0.25">
      <c r="B63" s="6">
        <v>2010</v>
      </c>
      <c r="C63" s="10">
        <v>3402.1725399999996</v>
      </c>
      <c r="D63" s="10">
        <v>1526.61285</v>
      </c>
      <c r="E63" s="10">
        <v>872.03606000000002</v>
      </c>
      <c r="F63" s="10">
        <v>808.53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2627.3615399999999</v>
      </c>
      <c r="D64" s="10">
        <v>1765.35868</v>
      </c>
      <c r="E64" s="10">
        <v>1311.0700000000002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2381.7899200000002</v>
      </c>
      <c r="D65" s="10">
        <v>1467.98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3038.75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0</v>
      </c>
      <c r="D72" s="10">
        <v>0</v>
      </c>
      <c r="E72" s="10">
        <v>113.004946</v>
      </c>
      <c r="F72" s="10">
        <v>23.051340000000003</v>
      </c>
      <c r="G72" s="10">
        <v>37.147449999999999</v>
      </c>
      <c r="H72" s="11">
        <v>8.5761800000000008</v>
      </c>
      <c r="I72"/>
      <c r="J72"/>
      <c r="K72"/>
      <c r="L72"/>
    </row>
    <row r="73" spans="1:12" x14ac:dyDescent="0.25">
      <c r="B73" s="6">
        <v>2007</v>
      </c>
      <c r="C73" s="10">
        <v>0</v>
      </c>
      <c r="D73" s="10">
        <v>138.06811500000001</v>
      </c>
      <c r="E73" s="10">
        <v>31.651009999999999</v>
      </c>
      <c r="F73" s="10">
        <v>42.315429999999999</v>
      </c>
      <c r="G73" s="10">
        <v>59.788080000000001</v>
      </c>
      <c r="H73" s="11">
        <v>20.74427</v>
      </c>
      <c r="I73"/>
      <c r="J73"/>
      <c r="K73"/>
      <c r="L73"/>
    </row>
    <row r="74" spans="1:12" x14ac:dyDescent="0.25">
      <c r="B74" s="6">
        <v>2008</v>
      </c>
      <c r="C74" s="10">
        <v>432.86373900000001</v>
      </c>
      <c r="D74" s="10">
        <v>100.66735</v>
      </c>
      <c r="E74" s="10">
        <v>56.40155</v>
      </c>
      <c r="F74" s="10">
        <v>97.953420000000008</v>
      </c>
      <c r="G74" s="10">
        <v>46.603810000000003</v>
      </c>
      <c r="H74" s="11">
        <v>46.63</v>
      </c>
      <c r="I74"/>
      <c r="J74"/>
      <c r="K74"/>
      <c r="L74"/>
    </row>
    <row r="75" spans="1:12" x14ac:dyDescent="0.25">
      <c r="B75" s="6">
        <v>2009</v>
      </c>
      <c r="C75" s="10">
        <v>385.49667999999997</v>
      </c>
      <c r="D75" s="10">
        <v>130.44441</v>
      </c>
      <c r="E75" s="10">
        <v>116.50203999999999</v>
      </c>
      <c r="F75" s="10">
        <v>63.988689999999998</v>
      </c>
      <c r="G75" s="10">
        <v>55.63</v>
      </c>
      <c r="H75" s="11"/>
      <c r="I75"/>
      <c r="J75"/>
      <c r="K75"/>
      <c r="L75"/>
    </row>
    <row r="76" spans="1:12" x14ac:dyDescent="0.25">
      <c r="B76" s="6">
        <v>2010</v>
      </c>
      <c r="C76" s="10">
        <v>424.20526999999998</v>
      </c>
      <c r="D76" s="10">
        <v>158.15714</v>
      </c>
      <c r="E76" s="10">
        <v>57.748399999999997</v>
      </c>
      <c r="F76" s="10">
        <v>45.010000000000005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457.03899000000001</v>
      </c>
      <c r="D77" s="10">
        <v>111.07416000000001</v>
      </c>
      <c r="E77" s="10">
        <v>49.21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426.20771999999999</v>
      </c>
      <c r="D78" s="10">
        <v>98.639999999999986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357.78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1816.365863</v>
      </c>
      <c r="D85" s="10">
        <f t="shared" ref="D85:H91" si="6">C85+(D33+D59)-(C33+C59)-D46</f>
        <v>1889.3232420000004</v>
      </c>
      <c r="E85" s="10">
        <f t="shared" si="6"/>
        <v>1950.5192190000005</v>
      </c>
      <c r="F85" s="10">
        <f t="shared" si="6"/>
        <v>1614.3135760000007</v>
      </c>
      <c r="G85" s="10">
        <f t="shared" si="6"/>
        <v>1626.885666000001</v>
      </c>
      <c r="H85" s="11">
        <f t="shared" si="6"/>
        <v>2016.7647760000007</v>
      </c>
      <c r="I85"/>
      <c r="J85"/>
      <c r="K85"/>
      <c r="L85"/>
    </row>
    <row r="86" spans="1:12" x14ac:dyDescent="0.25">
      <c r="B86" s="6">
        <v>2007</v>
      </c>
      <c r="C86" s="10">
        <f t="shared" si="5"/>
        <v>3246.8062800000002</v>
      </c>
      <c r="D86" s="10">
        <f t="shared" si="6"/>
        <v>3686.7823970000004</v>
      </c>
      <c r="E86" s="10">
        <f t="shared" si="6"/>
        <v>3038.4530229999996</v>
      </c>
      <c r="F86" s="10">
        <f t="shared" si="6"/>
        <v>3077.5017330000001</v>
      </c>
      <c r="G86" s="10">
        <f t="shared" si="6"/>
        <v>2967.6066229999997</v>
      </c>
      <c r="H86" s="11">
        <f t="shared" si="6"/>
        <v>3394.2700529999997</v>
      </c>
      <c r="I86"/>
      <c r="J86"/>
      <c r="K86"/>
      <c r="L86"/>
    </row>
    <row r="87" spans="1:12" x14ac:dyDescent="0.25">
      <c r="B87" s="6">
        <v>2008</v>
      </c>
      <c r="C87" s="10">
        <f t="shared" si="5"/>
        <v>3822.7247759999991</v>
      </c>
      <c r="D87" s="10">
        <f t="shared" si="6"/>
        <v>3543.9467690000001</v>
      </c>
      <c r="E87" s="10">
        <f t="shared" si="6"/>
        <v>3300.7782290000005</v>
      </c>
      <c r="F87" s="10">
        <f t="shared" si="6"/>
        <v>3175.7981790000008</v>
      </c>
      <c r="G87" s="10">
        <f t="shared" si="6"/>
        <v>3057.8073590000004</v>
      </c>
      <c r="H87" s="11">
        <f t="shared" si="6"/>
        <v>3400.2357290000014</v>
      </c>
      <c r="I87"/>
      <c r="J87"/>
      <c r="K87"/>
      <c r="L87"/>
    </row>
    <row r="88" spans="1:12" x14ac:dyDescent="0.25">
      <c r="B88" s="6">
        <v>2009</v>
      </c>
      <c r="C88" s="10">
        <f t="shared" si="5"/>
        <v>3173.2849500000002</v>
      </c>
      <c r="D88" s="10">
        <f t="shared" si="6"/>
        <v>2990.4556000000002</v>
      </c>
      <c r="E88" s="10">
        <f t="shared" si="6"/>
        <v>2960.47399</v>
      </c>
      <c r="F88" s="10">
        <f t="shared" si="6"/>
        <v>2862.1961799999999</v>
      </c>
      <c r="G88" s="10">
        <f t="shared" si="6"/>
        <v>2569.8809000000006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4644.6403699999992</v>
      </c>
      <c r="D89" s="10">
        <f t="shared" si="6"/>
        <v>4270.9943899999998</v>
      </c>
      <c r="E89" s="10">
        <f t="shared" si="6"/>
        <v>3933.8884500000004</v>
      </c>
      <c r="F89" s="10">
        <f t="shared" si="6"/>
        <v>3925.0923900000007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3867.8568099999998</v>
      </c>
      <c r="D90" s="10">
        <f t="shared" si="6"/>
        <v>3992.8085399999995</v>
      </c>
      <c r="E90" s="10">
        <f t="shared" si="6"/>
        <v>3724.9298599999997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3153.6945300000002</v>
      </c>
      <c r="D91" s="10">
        <f t="shared" si="6"/>
        <v>3333.3846099999996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4243.79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0.98070382716074112</v>
      </c>
      <c r="E96" s="12">
        <f>SUM(E85:E88)/SUM(D85:D88)</f>
        <v>0.92896387612875431</v>
      </c>
      <c r="F96" s="12">
        <f>SUM(F85:F87)/SUM(E85:E87)</f>
        <v>0.94907723887748385</v>
      </c>
      <c r="G96" s="12">
        <f>SUM(G85:G86)/SUM(F85:F86)</f>
        <v>0.97925685186002287</v>
      </c>
      <c r="H96" s="13">
        <f>SUM(H85)/SUM(G85)</f>
        <v>1.2396475168157264</v>
      </c>
    </row>
    <row r="97" spans="1:8" x14ac:dyDescent="0.25">
      <c r="A97" s="2" t="s">
        <v>17</v>
      </c>
      <c r="D97" s="12">
        <f t="shared" ref="D97:D98" si="7">SUM(D86:D90)/SUM(C86:C90)</f>
        <v>0.98558672482196752</v>
      </c>
      <c r="E97" s="12">
        <f t="shared" ref="E97:E98" si="8">SUM(E86:E89)/SUM(D86:D89)</f>
        <v>0.91315416056812093</v>
      </c>
      <c r="F97" s="12">
        <f t="shared" ref="F97:F98" si="9">SUM(F86:F88)/SUM(E86:E88)</f>
        <v>0.98019193671127769</v>
      </c>
      <c r="G97" s="12">
        <f t="shared" ref="G97:G98" si="10">SUM(G86:G87)/SUM(F86:F87)</f>
        <v>0.96355749233093868</v>
      </c>
      <c r="H97" s="13">
        <f t="shared" ref="H97:H98" si="11">SUM(H86)/SUM(G86)</f>
        <v>1.1437735805996683</v>
      </c>
    </row>
    <row r="98" spans="1:8" x14ac:dyDescent="0.25">
      <c r="A98" s="2" t="s">
        <v>18</v>
      </c>
      <c r="D98" s="12">
        <f t="shared" si="7"/>
        <v>0.97156758119776643</v>
      </c>
      <c r="E98" s="12">
        <f t="shared" si="8"/>
        <v>0.94065937373775055</v>
      </c>
      <c r="F98" s="12">
        <f t="shared" si="9"/>
        <v>0.97723877212350818</v>
      </c>
      <c r="G98" s="12">
        <f t="shared" si="10"/>
        <v>0.93204596168785525</v>
      </c>
      <c r="H98" s="13">
        <f t="shared" si="11"/>
        <v>1.1119849388131455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C7" sqref="C7:D14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24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182765.09038200005</v>
      </c>
      <c r="D7" s="8">
        <v>150859.65618300007</v>
      </c>
      <c r="F7" s="8">
        <v>1854622.7564780803</v>
      </c>
      <c r="G7" s="8">
        <v>33341.364695000011</v>
      </c>
      <c r="H7" s="8">
        <f t="shared" ref="H7" si="0">C7/F7</f>
        <v>9.8545696014789602E-2</v>
      </c>
    </row>
    <row r="8" spans="1:12" x14ac:dyDescent="0.25">
      <c r="B8" s="6">
        <v>2007</v>
      </c>
      <c r="C8" s="8">
        <v>193013.27413200002</v>
      </c>
      <c r="D8" s="8">
        <v>154514.16541400002</v>
      </c>
      <c r="F8" s="8">
        <v>1909338.8451485264</v>
      </c>
      <c r="G8" s="8">
        <v>28191.016194999997</v>
      </c>
      <c r="H8" s="8">
        <f t="shared" ref="H8:H14" si="1">C8/F8</f>
        <v>0.10108906264722521</v>
      </c>
    </row>
    <row r="9" spans="1:12" x14ac:dyDescent="0.25">
      <c r="B9" s="6">
        <v>2008</v>
      </c>
      <c r="C9" s="8">
        <v>201702.91178599998</v>
      </c>
      <c r="D9" s="8">
        <v>156440.86910099996</v>
      </c>
      <c r="F9" s="8">
        <v>1873633.7803278703</v>
      </c>
      <c r="G9" s="8">
        <v>26885.272604999991</v>
      </c>
      <c r="H9" s="8">
        <f t="shared" si="1"/>
        <v>0.10765332793621156</v>
      </c>
    </row>
    <row r="10" spans="1:12" x14ac:dyDescent="0.25">
      <c r="B10" s="6">
        <v>2009</v>
      </c>
      <c r="C10" s="8">
        <v>217552.74415999997</v>
      </c>
      <c r="D10" s="8">
        <v>180634.22047875263</v>
      </c>
      <c r="F10" s="8">
        <v>1746568.1745349637</v>
      </c>
      <c r="G10" s="8">
        <v>34394.620368670592</v>
      </c>
      <c r="H10" s="8">
        <f t="shared" si="1"/>
        <v>0.12456012157551477</v>
      </c>
    </row>
    <row r="11" spans="1:12" x14ac:dyDescent="0.25">
      <c r="B11" s="6">
        <v>2010</v>
      </c>
      <c r="C11" s="8">
        <v>217623.07779000001</v>
      </c>
      <c r="D11" s="8">
        <v>175820.86271488474</v>
      </c>
      <c r="E11" s="9"/>
      <c r="F11" s="8">
        <v>2033395.114240766</v>
      </c>
      <c r="G11" s="8">
        <v>36799.993714884717</v>
      </c>
      <c r="H11" s="8">
        <f t="shared" si="1"/>
        <v>0.10702449133761031</v>
      </c>
      <c r="I11" s="9"/>
      <c r="J11" s="9"/>
      <c r="K11" s="9"/>
      <c r="L11" s="9"/>
    </row>
    <row r="12" spans="1:12" x14ac:dyDescent="0.25">
      <c r="B12" s="6">
        <v>2011</v>
      </c>
      <c r="C12" s="8">
        <v>226221.96218</v>
      </c>
      <c r="D12" s="8">
        <v>181013.26472777571</v>
      </c>
      <c r="E12" s="9"/>
      <c r="F12" s="8">
        <v>2178044.7991070617</v>
      </c>
      <c r="G12" s="8">
        <v>38060.991057775689</v>
      </c>
      <c r="H12" s="8">
        <f t="shared" si="1"/>
        <v>0.10386469657223982</v>
      </c>
      <c r="I12" s="9"/>
      <c r="J12" s="9"/>
      <c r="K12" s="9"/>
      <c r="L12" s="9"/>
    </row>
    <row r="13" spans="1:12" x14ac:dyDescent="0.25">
      <c r="B13" s="6">
        <v>2012</v>
      </c>
      <c r="C13" s="8">
        <v>230509.58215999999</v>
      </c>
      <c r="D13" s="8">
        <v>190539.07215999998</v>
      </c>
      <c r="E13" s="9"/>
      <c r="F13" s="8">
        <v>2237211.25</v>
      </c>
      <c r="G13" s="8">
        <v>41097.455410000002</v>
      </c>
      <c r="H13" s="8">
        <f t="shared" si="1"/>
        <v>0.10303433891636295</v>
      </c>
      <c r="I13" s="9"/>
      <c r="J13" s="9"/>
      <c r="K13" s="9"/>
      <c r="L13" s="9"/>
    </row>
    <row r="14" spans="1:12" x14ac:dyDescent="0.25">
      <c r="B14" s="6">
        <v>2013</v>
      </c>
      <c r="C14" s="8">
        <v>231094.45</v>
      </c>
      <c r="D14" s="8">
        <v>189497.94</v>
      </c>
      <c r="E14" s="9"/>
      <c r="F14" s="8">
        <v>2404219.2200000002</v>
      </c>
      <c r="G14" s="8">
        <v>41907.57</v>
      </c>
      <c r="H14" s="8">
        <f t="shared" si="1"/>
        <v>9.6120373748613486E-2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38157.360494</v>
      </c>
      <c r="D20" s="10">
        <v>16284.250049999999</v>
      </c>
      <c r="E20" s="10">
        <v>3448.254829</v>
      </c>
      <c r="F20" s="10">
        <v>1656.7146699999998</v>
      </c>
      <c r="G20" s="10">
        <v>769.52804000000003</v>
      </c>
      <c r="H20" s="11">
        <v>1268.8507299999999</v>
      </c>
      <c r="I20"/>
      <c r="J20"/>
      <c r="K20"/>
      <c r="L20"/>
    </row>
    <row r="21" spans="1:12" x14ac:dyDescent="0.25">
      <c r="B21" s="6">
        <v>2007</v>
      </c>
      <c r="C21" s="10">
        <v>51309.811282000002</v>
      </c>
      <c r="D21" s="10">
        <v>18534.873675000003</v>
      </c>
      <c r="E21" s="10">
        <v>3379.2622699999997</v>
      </c>
      <c r="F21" s="10">
        <v>969.11675000000002</v>
      </c>
      <c r="G21" s="10">
        <v>296.63004000000001</v>
      </c>
      <c r="H21" s="11">
        <v>1410.49</v>
      </c>
      <c r="I21"/>
      <c r="J21"/>
      <c r="K21"/>
      <c r="L21"/>
    </row>
    <row r="22" spans="1:12" x14ac:dyDescent="0.25">
      <c r="B22" s="6">
        <v>2008</v>
      </c>
      <c r="C22" s="10">
        <v>68067.153854000004</v>
      </c>
      <c r="D22" s="10">
        <v>20042.410379999998</v>
      </c>
      <c r="E22" s="10">
        <v>3212.3816500000003</v>
      </c>
      <c r="F22" s="10">
        <v>1684.3586999999998</v>
      </c>
      <c r="G22" s="10">
        <v>167.44</v>
      </c>
      <c r="H22" s="11">
        <v>848.85</v>
      </c>
      <c r="I22"/>
      <c r="J22"/>
      <c r="K22"/>
      <c r="L22"/>
    </row>
    <row r="23" spans="1:12" x14ac:dyDescent="0.25">
      <c r="B23" s="6">
        <v>2009</v>
      </c>
      <c r="C23" s="10">
        <v>42706.772499999999</v>
      </c>
      <c r="D23" s="10">
        <v>28067.35771</v>
      </c>
      <c r="E23" s="10">
        <v>10001.174300000001</v>
      </c>
      <c r="F23" s="10">
        <v>14249.18</v>
      </c>
      <c r="G23" s="10">
        <v>586.28000000000009</v>
      </c>
      <c r="H23" s="11"/>
      <c r="I23"/>
      <c r="J23"/>
      <c r="K23"/>
      <c r="L23"/>
    </row>
    <row r="24" spans="1:12" x14ac:dyDescent="0.25">
      <c r="B24" s="6">
        <v>2010</v>
      </c>
      <c r="C24" s="10">
        <v>89892.726339999994</v>
      </c>
      <c r="D24" s="10">
        <v>60269.890079999997</v>
      </c>
      <c r="E24" s="10">
        <v>6967.99</v>
      </c>
      <c r="F24" s="10">
        <v>1832.2800000000002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46747.543660161369</v>
      </c>
      <c r="D25" s="10">
        <v>18629.899999999998</v>
      </c>
      <c r="E25" s="10">
        <v>4199.7500000000009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35314.129999999997</v>
      </c>
      <c r="D26" s="10">
        <v>24793.910000000003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36960.559999999998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38157.360494</v>
      </c>
      <c r="D33" s="10">
        <f>C33+D20</f>
        <v>54441.610543999996</v>
      </c>
      <c r="E33" s="10">
        <f t="shared" ref="E33:H38" si="3">D33+E20</f>
        <v>57889.865372999993</v>
      </c>
      <c r="F33" s="10">
        <f t="shared" si="3"/>
        <v>59546.580042999994</v>
      </c>
      <c r="G33" s="10">
        <f t="shared" si="3"/>
        <v>60316.108082999992</v>
      </c>
      <c r="H33" s="11">
        <f t="shared" si="3"/>
        <v>61584.95881299999</v>
      </c>
      <c r="I33"/>
      <c r="J33"/>
      <c r="K33"/>
      <c r="L33"/>
    </row>
    <row r="34" spans="1:12" x14ac:dyDescent="0.25">
      <c r="B34" s="6">
        <v>2007</v>
      </c>
      <c r="C34" s="10">
        <f t="shared" si="2"/>
        <v>51309.811282000002</v>
      </c>
      <c r="D34" s="10">
        <f t="shared" ref="D34:D39" si="4">C34+D21</f>
        <v>69844.684957000005</v>
      </c>
      <c r="E34" s="10">
        <f t="shared" si="3"/>
        <v>73223.947227000011</v>
      </c>
      <c r="F34" s="10">
        <f t="shared" si="3"/>
        <v>74193.063977000013</v>
      </c>
      <c r="G34" s="10">
        <f t="shared" si="3"/>
        <v>74489.694017000016</v>
      </c>
      <c r="H34" s="11">
        <f t="shared" si="3"/>
        <v>75900.184017000021</v>
      </c>
      <c r="I34"/>
      <c r="J34"/>
      <c r="K34"/>
      <c r="L34"/>
    </row>
    <row r="35" spans="1:12" x14ac:dyDescent="0.25">
      <c r="B35" s="6">
        <v>2008</v>
      </c>
      <c r="C35" s="10">
        <f t="shared" si="2"/>
        <v>68067.153854000004</v>
      </c>
      <c r="D35" s="10">
        <f t="shared" si="4"/>
        <v>88109.564234000005</v>
      </c>
      <c r="E35" s="10">
        <f t="shared" si="3"/>
        <v>91321.945884000001</v>
      </c>
      <c r="F35" s="10">
        <f t="shared" si="3"/>
        <v>93006.304583999998</v>
      </c>
      <c r="G35" s="10">
        <f t="shared" si="3"/>
        <v>93173.744584</v>
      </c>
      <c r="H35" s="11">
        <f t="shared" si="3"/>
        <v>94022.594584000006</v>
      </c>
      <c r="I35"/>
      <c r="J35"/>
      <c r="K35"/>
      <c r="L35"/>
    </row>
    <row r="36" spans="1:12" x14ac:dyDescent="0.25">
      <c r="B36" s="6">
        <v>2009</v>
      </c>
      <c r="C36" s="10">
        <f t="shared" si="2"/>
        <v>42706.772499999999</v>
      </c>
      <c r="D36" s="10">
        <f t="shared" si="4"/>
        <v>70774.130210000003</v>
      </c>
      <c r="E36" s="10">
        <f t="shared" si="3"/>
        <v>80775.304510000002</v>
      </c>
      <c r="F36" s="10">
        <f t="shared" si="3"/>
        <v>95024.484510000009</v>
      </c>
      <c r="G36" s="10">
        <f t="shared" si="3"/>
        <v>95610.764510000008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89892.726339999994</v>
      </c>
      <c r="D37" s="10">
        <f t="shared" si="4"/>
        <v>150162.61641999998</v>
      </c>
      <c r="E37" s="10">
        <f t="shared" si="3"/>
        <v>157130.60641999997</v>
      </c>
      <c r="F37" s="10">
        <f t="shared" si="3"/>
        <v>158962.88641999997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46747.543660161369</v>
      </c>
      <c r="D38" s="10">
        <f t="shared" si="4"/>
        <v>65377.443660161371</v>
      </c>
      <c r="E38" s="10">
        <f t="shared" si="3"/>
        <v>69577.193660161371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35314.129999999997</v>
      </c>
      <c r="D39" s="10">
        <f t="shared" si="4"/>
        <v>60108.04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36960.559999999998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655.48791700000004</v>
      </c>
      <c r="D46" s="10">
        <v>409.15368800000005</v>
      </c>
      <c r="E46" s="10">
        <v>100.94828400000002</v>
      </c>
      <c r="F46" s="10">
        <v>46.685739999999996</v>
      </c>
      <c r="G46" s="10">
        <v>55.894279999999995</v>
      </c>
      <c r="H46" s="11">
        <v>223.10718</v>
      </c>
      <c r="I46"/>
      <c r="J46"/>
      <c r="K46"/>
      <c r="L46"/>
    </row>
    <row r="47" spans="1:12" x14ac:dyDescent="0.25">
      <c r="B47" s="6">
        <v>2007</v>
      </c>
      <c r="C47" s="10">
        <v>512.22744499999999</v>
      </c>
      <c r="D47" s="10">
        <v>226.929496</v>
      </c>
      <c r="E47" s="10">
        <v>321.68915000000004</v>
      </c>
      <c r="F47" s="10">
        <v>101.13943</v>
      </c>
      <c r="G47" s="10">
        <v>14.212399999999999</v>
      </c>
      <c r="H47" s="11">
        <v>126.74000000000001</v>
      </c>
      <c r="I47"/>
      <c r="J47"/>
      <c r="K47"/>
      <c r="L47"/>
    </row>
    <row r="48" spans="1:12" x14ac:dyDescent="0.25">
      <c r="B48" s="6">
        <v>2008</v>
      </c>
      <c r="C48" s="10">
        <v>431.91402799999997</v>
      </c>
      <c r="D48" s="10">
        <v>296.53398999999996</v>
      </c>
      <c r="E48" s="10">
        <v>249.02872999999997</v>
      </c>
      <c r="F48" s="10">
        <v>41.347470000000001</v>
      </c>
      <c r="G48" s="10">
        <v>8.7799999999999994</v>
      </c>
      <c r="H48" s="11">
        <v>161.44999999999999</v>
      </c>
      <c r="I48"/>
      <c r="J48"/>
      <c r="K48"/>
      <c r="L48"/>
    </row>
    <row r="49" spans="1:12" x14ac:dyDescent="0.25">
      <c r="B49" s="6">
        <v>2009</v>
      </c>
      <c r="C49" s="10">
        <v>439.00134000000003</v>
      </c>
      <c r="D49" s="10">
        <v>512.99557000000004</v>
      </c>
      <c r="E49" s="10">
        <v>99.114289999999997</v>
      </c>
      <c r="F49" s="10">
        <v>322.55</v>
      </c>
      <c r="G49" s="10">
        <v>8.5</v>
      </c>
      <c r="H49" s="11"/>
      <c r="I49"/>
      <c r="J49"/>
      <c r="K49"/>
      <c r="L49"/>
    </row>
    <row r="50" spans="1:12" x14ac:dyDescent="0.25">
      <c r="B50" s="6">
        <v>2010</v>
      </c>
      <c r="C50" s="10">
        <v>324.86502000000002</v>
      </c>
      <c r="D50" s="10">
        <v>548.13013000000001</v>
      </c>
      <c r="E50" s="10">
        <v>36.22</v>
      </c>
      <c r="F50" s="10">
        <v>4.87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292.05896999999999</v>
      </c>
      <c r="D51" s="10">
        <v>386.48999999999995</v>
      </c>
      <c r="E51" s="10">
        <v>98.88000000000001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370.87</v>
      </c>
      <c r="D52" s="10">
        <v>645.20999999999992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302.58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29010.788116</v>
      </c>
      <c r="D59" s="10">
        <v>10857.128061999998</v>
      </c>
      <c r="E59" s="10">
        <v>7890.6053579999989</v>
      </c>
      <c r="F59" s="10">
        <v>5238.6638299999995</v>
      </c>
      <c r="G59" s="10">
        <v>3579.2806299999997</v>
      </c>
      <c r="H59" s="11">
        <v>30046.878250000002</v>
      </c>
      <c r="I59"/>
      <c r="J59"/>
      <c r="K59"/>
      <c r="L59"/>
    </row>
    <row r="60" spans="1:12" x14ac:dyDescent="0.25">
      <c r="B60" s="6">
        <v>2007</v>
      </c>
      <c r="C60" s="10">
        <v>29597.706566000001</v>
      </c>
      <c r="D60" s="10">
        <v>11657.162208999998</v>
      </c>
      <c r="E60" s="10">
        <v>6612.54018</v>
      </c>
      <c r="F60" s="10">
        <v>6964.1446999999989</v>
      </c>
      <c r="G60" s="10">
        <v>4771.8337100000008</v>
      </c>
      <c r="H60" s="11">
        <v>32132.99</v>
      </c>
      <c r="I60"/>
      <c r="J60"/>
      <c r="K60"/>
      <c r="L60"/>
    </row>
    <row r="61" spans="1:12" x14ac:dyDescent="0.25">
      <c r="B61" s="6">
        <v>2008</v>
      </c>
      <c r="C61" s="10">
        <v>33540.397013000002</v>
      </c>
      <c r="D61" s="10">
        <v>12797.645130000001</v>
      </c>
      <c r="E61" s="10">
        <v>8885.118989999999</v>
      </c>
      <c r="F61" s="10">
        <v>4935.3217199999999</v>
      </c>
      <c r="G61" s="10">
        <v>2418.2200000000003</v>
      </c>
      <c r="H61" s="11">
        <v>34807.85</v>
      </c>
      <c r="I61"/>
      <c r="J61"/>
      <c r="K61"/>
      <c r="L61"/>
    </row>
    <row r="62" spans="1:12" x14ac:dyDescent="0.25">
      <c r="B62" s="6">
        <v>2009</v>
      </c>
      <c r="C62" s="10">
        <v>69862.995400000014</v>
      </c>
      <c r="D62" s="10">
        <v>36371.868880000002</v>
      </c>
      <c r="E62" s="10">
        <v>21637.973040000001</v>
      </c>
      <c r="F62" s="10">
        <v>5499.2000000000007</v>
      </c>
      <c r="G62" s="10">
        <v>2871.83</v>
      </c>
      <c r="H62" s="11"/>
      <c r="I62"/>
      <c r="J62"/>
      <c r="K62"/>
      <c r="L62"/>
    </row>
    <row r="63" spans="1:12" x14ac:dyDescent="0.25">
      <c r="B63" s="6">
        <v>2010</v>
      </c>
      <c r="C63" s="10">
        <v>84020.740059999996</v>
      </c>
      <c r="D63" s="10">
        <v>23981.672590000002</v>
      </c>
      <c r="E63" s="10">
        <v>18399.510000000006</v>
      </c>
      <c r="F63" s="10">
        <v>12647.41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35588.338949999998</v>
      </c>
      <c r="D64" s="10">
        <v>13230.62</v>
      </c>
      <c r="E64" s="10">
        <v>7584.7199999999993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44620.99</v>
      </c>
      <c r="D65" s="10">
        <v>18033.509999999998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34084.819999999992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5636.4150239999999</v>
      </c>
      <c r="D72" s="10">
        <v>1137.756588</v>
      </c>
      <c r="E72" s="10">
        <v>1.7622319999999982</v>
      </c>
      <c r="F72" s="10">
        <v>218.69820999999999</v>
      </c>
      <c r="G72" s="10">
        <v>61.779040000000002</v>
      </c>
      <c r="H72" s="11">
        <v>68.544960000000003</v>
      </c>
      <c r="I72"/>
      <c r="J72"/>
      <c r="K72"/>
      <c r="L72"/>
    </row>
    <row r="73" spans="1:12" x14ac:dyDescent="0.25">
      <c r="B73" s="6">
        <v>2007</v>
      </c>
      <c r="C73" s="10">
        <v>3936.2192140000002</v>
      </c>
      <c r="D73" s="10">
        <v>425.49143599999996</v>
      </c>
      <c r="E73" s="10">
        <v>251.29288</v>
      </c>
      <c r="F73" s="10">
        <v>128.93743000000001</v>
      </c>
      <c r="G73" s="10">
        <v>128.45344</v>
      </c>
      <c r="H73" s="11">
        <v>79.08</v>
      </c>
      <c r="I73"/>
      <c r="J73"/>
      <c r="K73"/>
      <c r="L73"/>
    </row>
    <row r="74" spans="1:12" x14ac:dyDescent="0.25">
      <c r="B74" s="6">
        <v>2008</v>
      </c>
      <c r="C74" s="10">
        <v>6780.6726749999998</v>
      </c>
      <c r="D74" s="10">
        <v>1390.9527500000002</v>
      </c>
      <c r="E74" s="10">
        <v>273.00235000000004</v>
      </c>
      <c r="F74" s="10">
        <v>227.26451</v>
      </c>
      <c r="G74" s="10">
        <v>103.35000000000001</v>
      </c>
      <c r="H74" s="11">
        <v>66</v>
      </c>
      <c r="I74"/>
      <c r="J74"/>
      <c r="K74"/>
      <c r="L74"/>
    </row>
    <row r="75" spans="1:12" x14ac:dyDescent="0.25">
      <c r="B75" s="6">
        <v>2009</v>
      </c>
      <c r="C75" s="10">
        <v>6091.3754000000008</v>
      </c>
      <c r="D75" s="10">
        <v>1142.5161700000001</v>
      </c>
      <c r="E75" s="10">
        <v>420.93195999999995</v>
      </c>
      <c r="F75" s="10">
        <v>302.02</v>
      </c>
      <c r="G75" s="10">
        <v>50.300000000000004</v>
      </c>
      <c r="H75" s="11"/>
      <c r="I75"/>
      <c r="J75"/>
      <c r="K75"/>
      <c r="L75"/>
    </row>
    <row r="76" spans="1:12" x14ac:dyDescent="0.25">
      <c r="B76" s="6">
        <v>2010</v>
      </c>
      <c r="C76" s="10">
        <v>6436.6270999999997</v>
      </c>
      <c r="D76" s="10">
        <v>1053.4626900000001</v>
      </c>
      <c r="E76" s="10">
        <v>710.04000000000008</v>
      </c>
      <c r="F76" s="10">
        <v>215.08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3503.5933399999999</v>
      </c>
      <c r="D77" s="10">
        <v>466.67</v>
      </c>
      <c r="E77" s="10">
        <v>114.36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3525.95</v>
      </c>
      <c r="D78" s="10">
        <v>628.34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3251.22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66512.660692999998</v>
      </c>
      <c r="D85" s="10">
        <f t="shared" ref="D85:H91" si="6">C85+(D33+D59)-(C33+C59)-D46</f>
        <v>64234.09700099998</v>
      </c>
      <c r="E85" s="10">
        <f t="shared" si="6"/>
        <v>64614.880841999977</v>
      </c>
      <c r="F85" s="10">
        <f t="shared" si="6"/>
        <v>63572.968243999974</v>
      </c>
      <c r="G85" s="10">
        <f t="shared" si="6"/>
        <v>62627.218803999975</v>
      </c>
      <c r="H85" s="11">
        <f t="shared" si="6"/>
        <v>90140.55997399996</v>
      </c>
      <c r="I85"/>
      <c r="J85"/>
      <c r="K85"/>
      <c r="L85"/>
    </row>
    <row r="86" spans="1:12" x14ac:dyDescent="0.25">
      <c r="B86" s="6">
        <v>2007</v>
      </c>
      <c r="C86" s="10">
        <f t="shared" si="5"/>
        <v>80395.290403000006</v>
      </c>
      <c r="D86" s="10">
        <f t="shared" si="6"/>
        <v>80762.690225000013</v>
      </c>
      <c r="E86" s="10">
        <f t="shared" si="6"/>
        <v>78775.641315999994</v>
      </c>
      <c r="F86" s="10">
        <f t="shared" si="6"/>
        <v>79995.223156000007</v>
      </c>
      <c r="G86" s="10">
        <f t="shared" si="6"/>
        <v>78085.329806000009</v>
      </c>
      <c r="H86" s="11">
        <f t="shared" si="6"/>
        <v>106730.23609600001</v>
      </c>
      <c r="I86"/>
      <c r="J86"/>
      <c r="K86"/>
      <c r="L86"/>
    </row>
    <row r="87" spans="1:12" x14ac:dyDescent="0.25">
      <c r="B87" s="6">
        <v>2008</v>
      </c>
      <c r="C87" s="10">
        <f t="shared" si="5"/>
        <v>101175.63683900001</v>
      </c>
      <c r="D87" s="10">
        <f t="shared" si="6"/>
        <v>100178.76134600001</v>
      </c>
      <c r="E87" s="10">
        <f t="shared" si="6"/>
        <v>99229.588126000002</v>
      </c>
      <c r="F87" s="10">
        <f t="shared" si="6"/>
        <v>96922.802085999996</v>
      </c>
      <c r="G87" s="10">
        <f t="shared" si="6"/>
        <v>94564.360365999979</v>
      </c>
      <c r="H87" s="11">
        <f t="shared" si="6"/>
        <v>127641.39036599999</v>
      </c>
      <c r="I87"/>
      <c r="J87"/>
      <c r="K87"/>
      <c r="L87"/>
    </row>
    <row r="88" spans="1:12" x14ac:dyDescent="0.25">
      <c r="B88" s="6">
        <v>2009</v>
      </c>
      <c r="C88" s="10">
        <f t="shared" si="5"/>
        <v>112130.76656</v>
      </c>
      <c r="D88" s="10">
        <f t="shared" si="6"/>
        <v>106194.00218000001</v>
      </c>
      <c r="E88" s="10">
        <f t="shared" si="6"/>
        <v>101362.16635000001</v>
      </c>
      <c r="F88" s="10">
        <f t="shared" si="6"/>
        <v>99150.023310000004</v>
      </c>
      <c r="G88" s="10">
        <f t="shared" si="6"/>
        <v>97100.433310000008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173588.60137999998</v>
      </c>
      <c r="D89" s="10">
        <f t="shared" si="6"/>
        <v>173271.29385999998</v>
      </c>
      <c r="E89" s="10">
        <f t="shared" si="6"/>
        <v>174620.90126999997</v>
      </c>
      <c r="F89" s="10">
        <f t="shared" si="6"/>
        <v>170696.21126999997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82043.823640161369</v>
      </c>
      <c r="D90" s="10">
        <f t="shared" si="6"/>
        <v>77929.514690161363</v>
      </c>
      <c r="E90" s="10">
        <f t="shared" si="6"/>
        <v>76384.484690161364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79564.25</v>
      </c>
      <c r="D91" s="10">
        <f t="shared" si="6"/>
        <v>77125.469999999987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70742.799999999988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0.98283615487295017</v>
      </c>
      <c r="E96" s="12">
        <f>SUM(E85:E88)/SUM(D85:D88)</f>
        <v>0.97897577037569194</v>
      </c>
      <c r="F96" s="12">
        <f>SUM(F85:F87)/SUM(E85:E87)</f>
        <v>0.99122448343005143</v>
      </c>
      <c r="G96" s="12">
        <f>SUM(G85:G86)/SUM(F85:F86)</f>
        <v>0.98010950223616189</v>
      </c>
      <c r="H96" s="13">
        <f>SUM(H85)/SUM(G85)</f>
        <v>1.4393192240598542</v>
      </c>
    </row>
    <row r="97" spans="1:8" x14ac:dyDescent="0.25">
      <c r="A97" s="2" t="s">
        <v>17</v>
      </c>
      <c r="D97" s="12">
        <f t="shared" ref="D97:D98" si="7">SUM(D86:D90)/SUM(C86:C90)</f>
        <v>0.97997965874651904</v>
      </c>
      <c r="E97" s="12">
        <f t="shared" ref="E97:E98" si="8">SUM(E86:E89)/SUM(D86:D89)</f>
        <v>0.9860591735844344</v>
      </c>
      <c r="F97" s="12">
        <f t="shared" ref="F97:F98" si="9">SUM(F86:F88)/SUM(E86:E88)</f>
        <v>0.98818993451026593</v>
      </c>
      <c r="G97" s="12">
        <f t="shared" ref="G97:G98" si="10">SUM(G86:G87)/SUM(F86:F87)</f>
        <v>0.97587393899427988</v>
      </c>
      <c r="H97" s="13">
        <f t="shared" ref="H97:H98" si="11">SUM(H86)/SUM(G86)</f>
        <v>1.3668410745163933</v>
      </c>
    </row>
    <row r="98" spans="1:8" x14ac:dyDescent="0.25">
      <c r="A98" s="2" t="s">
        <v>18</v>
      </c>
      <c r="D98" s="12">
        <f t="shared" si="7"/>
        <v>0.97483325639158769</v>
      </c>
      <c r="E98" s="12">
        <f t="shared" si="8"/>
        <v>0.98693886184710578</v>
      </c>
      <c r="F98" s="12">
        <f t="shared" si="9"/>
        <v>0.97749644381474188</v>
      </c>
      <c r="G98" s="12">
        <f t="shared" si="10"/>
        <v>0.97751839546812613</v>
      </c>
      <c r="H98" s="13">
        <f t="shared" si="11"/>
        <v>1.3497832573707405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C7" sqref="C7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2" t="s">
        <v>9</v>
      </c>
      <c r="C1" s="3" t="s">
        <v>25</v>
      </c>
      <c r="F1" s="4"/>
    </row>
    <row r="2" spans="1:12" x14ac:dyDescent="0.25">
      <c r="F2" s="4"/>
    </row>
    <row r="3" spans="1:12" x14ac:dyDescent="0.25">
      <c r="A3" s="5" t="s">
        <v>10</v>
      </c>
      <c r="F3" s="4"/>
    </row>
    <row r="4" spans="1:12" x14ac:dyDescent="0.25">
      <c r="F4" s="4"/>
    </row>
    <row r="5" spans="1:12" x14ac:dyDescent="0.25">
      <c r="C5" s="6" t="s">
        <v>0</v>
      </c>
      <c r="D5" s="6"/>
    </row>
    <row r="6" spans="1:12" ht="90" x14ac:dyDescent="0.25">
      <c r="C6" s="7" t="s">
        <v>1</v>
      </c>
      <c r="D6" s="7" t="s">
        <v>2</v>
      </c>
      <c r="F6" s="7" t="s">
        <v>4</v>
      </c>
      <c r="G6" s="7" t="s">
        <v>3</v>
      </c>
      <c r="H6" s="7" t="s">
        <v>11</v>
      </c>
    </row>
    <row r="7" spans="1:12" x14ac:dyDescent="0.25">
      <c r="B7" s="6">
        <v>2006</v>
      </c>
      <c r="C7" s="8">
        <v>39749.948268000007</v>
      </c>
      <c r="D7" s="8">
        <v>33091.467990000005</v>
      </c>
      <c r="F7" s="8">
        <v>1158882.2408027442</v>
      </c>
      <c r="G7" s="8">
        <v>6854.4318909999993</v>
      </c>
      <c r="H7" s="8">
        <f t="shared" ref="H7" si="0">C7/F7</f>
        <v>3.4300248004892786E-2</v>
      </c>
    </row>
    <row r="8" spans="1:12" x14ac:dyDescent="0.25">
      <c r="B8" s="6">
        <v>2007</v>
      </c>
      <c r="C8" s="8">
        <v>45687.736730999997</v>
      </c>
      <c r="D8" s="8">
        <v>37001.801900999999</v>
      </c>
      <c r="F8" s="8">
        <v>1136858.3669454118</v>
      </c>
      <c r="G8" s="8">
        <v>7257.3048040000012</v>
      </c>
      <c r="H8" s="8">
        <f t="shared" ref="H8:H14" si="1">C8/F8</f>
        <v>4.0187712083922036E-2</v>
      </c>
    </row>
    <row r="9" spans="1:12" x14ac:dyDescent="0.25">
      <c r="B9" s="6">
        <v>2008</v>
      </c>
      <c r="C9" s="8">
        <v>51702.513047000008</v>
      </c>
      <c r="D9" s="8">
        <v>42966.880471000011</v>
      </c>
      <c r="F9" s="8">
        <v>1132066.6081967221</v>
      </c>
      <c r="G9" s="8">
        <v>9090.400953999997</v>
      </c>
      <c r="H9" s="8">
        <f t="shared" si="1"/>
        <v>4.5670910768543335E-2</v>
      </c>
    </row>
    <row r="10" spans="1:12" x14ac:dyDescent="0.25">
      <c r="B10" s="6">
        <v>2009</v>
      </c>
      <c r="C10" s="8">
        <v>52760.901239999999</v>
      </c>
      <c r="D10" s="8">
        <v>45817.799792602789</v>
      </c>
      <c r="F10" s="8">
        <v>1044122.5910891184</v>
      </c>
      <c r="G10" s="8">
        <v>8916.2189736266919</v>
      </c>
      <c r="H10" s="8">
        <f t="shared" si="1"/>
        <v>5.0531328112502001E-2</v>
      </c>
    </row>
    <row r="11" spans="1:12" x14ac:dyDescent="0.25">
      <c r="B11" s="6">
        <v>2010</v>
      </c>
      <c r="C11" s="8">
        <v>56329.603520000004</v>
      </c>
      <c r="D11" s="8">
        <v>48168.071751118368</v>
      </c>
      <c r="E11" s="9"/>
      <c r="F11" s="8">
        <v>1061360.7034830211</v>
      </c>
      <c r="G11" s="8">
        <v>8644.8925711183583</v>
      </c>
      <c r="H11" s="8">
        <f t="shared" si="1"/>
        <v>5.3073006504900364E-2</v>
      </c>
      <c r="I11" s="9"/>
      <c r="J11" s="9"/>
      <c r="K11" s="9"/>
      <c r="L11" s="9"/>
    </row>
    <row r="12" spans="1:12" x14ac:dyDescent="0.25">
      <c r="B12" s="6">
        <v>2011</v>
      </c>
      <c r="C12" s="8">
        <v>55747.263920000005</v>
      </c>
      <c r="D12" s="8">
        <v>47722.154549045743</v>
      </c>
      <c r="E12" s="9"/>
      <c r="F12" s="8">
        <v>1069589.3695071975</v>
      </c>
      <c r="G12" s="8">
        <v>8892.917089045739</v>
      </c>
      <c r="H12" s="8">
        <f t="shared" si="1"/>
        <v>5.2120248676073691E-2</v>
      </c>
      <c r="I12" s="9"/>
      <c r="J12" s="9"/>
      <c r="K12" s="9"/>
      <c r="L12" s="9"/>
    </row>
    <row r="13" spans="1:12" x14ac:dyDescent="0.25">
      <c r="B13" s="6">
        <v>2012</v>
      </c>
      <c r="C13" s="8">
        <v>57819.870690000003</v>
      </c>
      <c r="D13" s="8">
        <v>48936.980690000004</v>
      </c>
      <c r="E13" s="9"/>
      <c r="F13" s="8">
        <v>1048369.95</v>
      </c>
      <c r="G13" s="8">
        <v>9986.9824400000034</v>
      </c>
      <c r="H13" s="8">
        <f t="shared" si="1"/>
        <v>5.5152163308381748E-2</v>
      </c>
      <c r="I13" s="9"/>
      <c r="J13" s="9"/>
      <c r="K13" s="9"/>
      <c r="L13" s="9"/>
    </row>
    <row r="14" spans="1:12" x14ac:dyDescent="0.25">
      <c r="B14" s="6">
        <v>2013</v>
      </c>
      <c r="C14" s="8">
        <v>64725.21</v>
      </c>
      <c r="D14" s="8">
        <v>55274.78</v>
      </c>
      <c r="E14" s="9"/>
      <c r="F14" s="8">
        <v>1074007.45</v>
      </c>
      <c r="G14" s="8">
        <v>11333.89</v>
      </c>
      <c r="H14" s="8">
        <f t="shared" si="1"/>
        <v>6.0265140618903527E-2</v>
      </c>
      <c r="I14" s="9"/>
      <c r="J14" s="9"/>
      <c r="K14" s="9"/>
      <c r="L14" s="9"/>
    </row>
    <row r="15" spans="1:12" x14ac:dyDescent="0.25">
      <c r="B15" s="6">
        <v>2014</v>
      </c>
      <c r="C15" s="8"/>
      <c r="D15" s="8"/>
      <c r="E15" s="9"/>
      <c r="F15" s="8"/>
      <c r="G15" s="8"/>
      <c r="H15" s="8"/>
      <c r="I15" s="9"/>
      <c r="J15" s="9"/>
      <c r="K15" s="9"/>
      <c r="L15" s="9"/>
    </row>
    <row r="16" spans="1:12" x14ac:dyDescent="0.25">
      <c r="B16" s="6">
        <v>2015</v>
      </c>
      <c r="C16" s="8"/>
      <c r="D16" s="8"/>
      <c r="E16" s="9"/>
      <c r="F16" s="8"/>
      <c r="G16" s="8"/>
      <c r="H16" s="8"/>
      <c r="I16" s="9"/>
      <c r="J16" s="9"/>
      <c r="K16" s="9"/>
      <c r="L16" s="9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2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 t="s">
        <v>15</v>
      </c>
      <c r="I19"/>
      <c r="J19"/>
      <c r="K19"/>
      <c r="L19"/>
    </row>
    <row r="20" spans="1:12" x14ac:dyDescent="0.25">
      <c r="B20" s="6">
        <v>2006</v>
      </c>
      <c r="C20" s="10">
        <v>3700.0654919999993</v>
      </c>
      <c r="D20" s="10">
        <v>2526.947189</v>
      </c>
      <c r="E20" s="10">
        <v>779.14997100000005</v>
      </c>
      <c r="F20" s="10">
        <v>156.22707</v>
      </c>
      <c r="G20" s="10">
        <v>109.27974999999995</v>
      </c>
      <c r="H20" s="11">
        <v>952.12053000000003</v>
      </c>
      <c r="I20"/>
      <c r="J20"/>
      <c r="K20"/>
      <c r="L20"/>
    </row>
    <row r="21" spans="1:12" x14ac:dyDescent="0.25">
      <c r="B21" s="6">
        <v>2007</v>
      </c>
      <c r="C21" s="10">
        <v>3722.7177520000005</v>
      </c>
      <c r="D21" s="10">
        <v>4163.5747520000004</v>
      </c>
      <c r="E21" s="10">
        <v>839.22185000000002</v>
      </c>
      <c r="F21" s="10">
        <v>125.81048</v>
      </c>
      <c r="G21" s="10">
        <v>65.32311</v>
      </c>
      <c r="H21" s="11">
        <v>1248.91761</v>
      </c>
      <c r="I21"/>
      <c r="J21"/>
      <c r="K21"/>
      <c r="L21"/>
    </row>
    <row r="22" spans="1:12" x14ac:dyDescent="0.25">
      <c r="B22" s="6">
        <v>2008</v>
      </c>
      <c r="C22" s="10">
        <v>6001.9436970000006</v>
      </c>
      <c r="D22" s="10">
        <v>3514.6898099999999</v>
      </c>
      <c r="E22" s="10">
        <v>754.31685000000004</v>
      </c>
      <c r="F22" s="10">
        <v>225.80225000000002</v>
      </c>
      <c r="G22" s="10">
        <v>244.54417000000001</v>
      </c>
      <c r="H22" s="11">
        <v>1473.1399999999999</v>
      </c>
      <c r="I22"/>
      <c r="J22"/>
      <c r="K22"/>
      <c r="L22"/>
    </row>
    <row r="23" spans="1:12" x14ac:dyDescent="0.25">
      <c r="B23" s="6">
        <v>2009</v>
      </c>
      <c r="C23" s="10">
        <v>5965.6785100000006</v>
      </c>
      <c r="D23" s="10">
        <v>4568.7684099999997</v>
      </c>
      <c r="E23" s="10">
        <v>864.10469000000012</v>
      </c>
      <c r="F23" s="10">
        <v>176.22111999999998</v>
      </c>
      <c r="G23" s="10">
        <v>74.680000000000007</v>
      </c>
      <c r="H23" s="11"/>
      <c r="I23"/>
      <c r="J23"/>
      <c r="K23"/>
      <c r="L23"/>
    </row>
    <row r="24" spans="1:12" x14ac:dyDescent="0.25">
      <c r="B24" s="6">
        <v>2010</v>
      </c>
      <c r="C24" s="10">
        <v>6481.9657099999995</v>
      </c>
      <c r="D24" s="10">
        <v>4700.6459399999994</v>
      </c>
      <c r="E24" s="10">
        <v>1016.38199</v>
      </c>
      <c r="F24" s="10">
        <v>238.61999999999998</v>
      </c>
      <c r="G24" s="11"/>
      <c r="H24" s="11"/>
      <c r="I24"/>
      <c r="J24"/>
      <c r="K24"/>
      <c r="L24"/>
    </row>
    <row r="25" spans="1:12" x14ac:dyDescent="0.25">
      <c r="B25" s="6">
        <v>2011</v>
      </c>
      <c r="C25" s="10">
        <v>5678.9814523489104</v>
      </c>
      <c r="D25" s="10">
        <v>4083.1692899999994</v>
      </c>
      <c r="E25" s="10">
        <v>776.6400000000001</v>
      </c>
      <c r="F25" s="11"/>
      <c r="G25" s="11"/>
      <c r="H25" s="9"/>
      <c r="I25"/>
      <c r="J25"/>
      <c r="K25"/>
      <c r="L25"/>
    </row>
    <row r="26" spans="1:12" x14ac:dyDescent="0.25">
      <c r="B26" s="6">
        <v>2012</v>
      </c>
      <c r="C26" s="10">
        <v>6844.2598123489115</v>
      </c>
      <c r="D26" s="10">
        <v>5390.6500000000005</v>
      </c>
      <c r="E26" s="11"/>
      <c r="F26" s="11"/>
      <c r="G26" s="9"/>
      <c r="H26" s="9"/>
      <c r="I26"/>
      <c r="J26"/>
      <c r="K26"/>
      <c r="L26"/>
    </row>
    <row r="27" spans="1:12" x14ac:dyDescent="0.25">
      <c r="B27" s="6">
        <v>2013</v>
      </c>
      <c r="C27" s="10">
        <v>9525.57</v>
      </c>
      <c r="D27" s="11"/>
      <c r="E27" s="11"/>
      <c r="F27" s="9"/>
      <c r="G27" s="9"/>
      <c r="H27" s="9"/>
      <c r="I27"/>
      <c r="J27"/>
      <c r="K27"/>
      <c r="L27"/>
    </row>
    <row r="28" spans="1:12" x14ac:dyDescent="0.25">
      <c r="B28" s="6">
        <v>2014</v>
      </c>
      <c r="C28" s="11"/>
      <c r="D28" s="11"/>
      <c r="E28" s="9"/>
      <c r="F28" s="9"/>
      <c r="G28" s="9"/>
      <c r="H28" s="9"/>
      <c r="I28"/>
      <c r="J28"/>
      <c r="K28"/>
      <c r="L28"/>
    </row>
    <row r="29" spans="1:12" x14ac:dyDescent="0.25">
      <c r="B29" s="6">
        <v>2015</v>
      </c>
      <c r="C29" s="11"/>
      <c r="D29" s="9"/>
      <c r="E29" s="9"/>
      <c r="F29" s="9"/>
      <c r="G29" s="9"/>
      <c r="H29" s="9"/>
      <c r="I29"/>
      <c r="J29"/>
      <c r="K29"/>
      <c r="L29"/>
    </row>
    <row r="30" spans="1:12" x14ac:dyDescent="0.25">
      <c r="C30" s="9"/>
      <c r="D30" s="9"/>
      <c r="E30" s="9"/>
      <c r="F30" s="9"/>
      <c r="G30" s="9"/>
      <c r="H30" s="9"/>
      <c r="I30"/>
      <c r="J30"/>
      <c r="K30"/>
      <c r="L30"/>
    </row>
    <row r="31" spans="1:12" x14ac:dyDescent="0.25">
      <c r="A31" s="2" t="s">
        <v>6</v>
      </c>
      <c r="C31" s="9"/>
      <c r="D31" s="9"/>
      <c r="E31" s="9"/>
      <c r="F31" s="9"/>
      <c r="G31" s="9"/>
      <c r="H31" s="9"/>
      <c r="I31"/>
      <c r="J31"/>
      <c r="K31"/>
      <c r="L31"/>
    </row>
    <row r="32" spans="1:12" x14ac:dyDescent="0.25"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 t="s">
        <v>15</v>
      </c>
      <c r="I32"/>
      <c r="J32"/>
      <c r="K32"/>
      <c r="L32"/>
    </row>
    <row r="33" spans="1:12" x14ac:dyDescent="0.25">
      <c r="B33" s="6">
        <v>2006</v>
      </c>
      <c r="C33" s="10">
        <f t="shared" ref="C33:C40" si="2">C20</f>
        <v>3700.0654919999993</v>
      </c>
      <c r="D33" s="10">
        <f>C33+D20</f>
        <v>6227.0126809999992</v>
      </c>
      <c r="E33" s="10">
        <f t="shared" ref="E33:H38" si="3">D33+E20</f>
        <v>7006.1626519999991</v>
      </c>
      <c r="F33" s="10">
        <f t="shared" si="3"/>
        <v>7162.389721999999</v>
      </c>
      <c r="G33" s="10">
        <f t="shared" si="3"/>
        <v>7271.6694719999987</v>
      </c>
      <c r="H33" s="11">
        <f t="shared" si="3"/>
        <v>8223.7900019999979</v>
      </c>
      <c r="I33"/>
      <c r="J33"/>
      <c r="K33"/>
      <c r="L33"/>
    </row>
    <row r="34" spans="1:12" x14ac:dyDescent="0.25">
      <c r="B34" s="6">
        <v>2007</v>
      </c>
      <c r="C34" s="10">
        <f t="shared" si="2"/>
        <v>3722.7177520000005</v>
      </c>
      <c r="D34" s="10">
        <f t="shared" ref="D34:D39" si="4">C34+D21</f>
        <v>7886.2925040000009</v>
      </c>
      <c r="E34" s="10">
        <f t="shared" si="3"/>
        <v>8725.5143540000008</v>
      </c>
      <c r="F34" s="10">
        <f t="shared" si="3"/>
        <v>8851.3248340000009</v>
      </c>
      <c r="G34" s="10">
        <f t="shared" si="3"/>
        <v>8916.6479440000003</v>
      </c>
      <c r="H34" s="11">
        <f t="shared" si="3"/>
        <v>10165.565554000001</v>
      </c>
      <c r="I34"/>
      <c r="J34"/>
      <c r="K34"/>
      <c r="L34"/>
    </row>
    <row r="35" spans="1:12" x14ac:dyDescent="0.25">
      <c r="B35" s="6">
        <v>2008</v>
      </c>
      <c r="C35" s="10">
        <f t="shared" si="2"/>
        <v>6001.9436970000006</v>
      </c>
      <c r="D35" s="10">
        <f t="shared" si="4"/>
        <v>9516.6335070000005</v>
      </c>
      <c r="E35" s="10">
        <f t="shared" si="3"/>
        <v>10270.950357</v>
      </c>
      <c r="F35" s="10">
        <f t="shared" si="3"/>
        <v>10496.752607</v>
      </c>
      <c r="G35" s="10">
        <f t="shared" si="3"/>
        <v>10741.296777</v>
      </c>
      <c r="H35" s="11">
        <f t="shared" si="3"/>
        <v>12214.436776999999</v>
      </c>
      <c r="I35"/>
      <c r="J35"/>
      <c r="K35"/>
      <c r="L35"/>
    </row>
    <row r="36" spans="1:12" x14ac:dyDescent="0.25">
      <c r="B36" s="6">
        <v>2009</v>
      </c>
      <c r="C36" s="10">
        <f t="shared" si="2"/>
        <v>5965.6785100000006</v>
      </c>
      <c r="D36" s="10">
        <f t="shared" si="4"/>
        <v>10534.44692</v>
      </c>
      <c r="E36" s="10">
        <f t="shared" si="3"/>
        <v>11398.55161</v>
      </c>
      <c r="F36" s="10">
        <f t="shared" si="3"/>
        <v>11574.772730000001</v>
      </c>
      <c r="G36" s="10">
        <f t="shared" si="3"/>
        <v>11649.452730000001</v>
      </c>
      <c r="H36" s="11"/>
      <c r="I36"/>
      <c r="J36"/>
      <c r="K36"/>
      <c r="L36"/>
    </row>
    <row r="37" spans="1:12" x14ac:dyDescent="0.25">
      <c r="B37" s="6">
        <v>2010</v>
      </c>
      <c r="C37" s="10">
        <f t="shared" si="2"/>
        <v>6481.9657099999995</v>
      </c>
      <c r="D37" s="10">
        <f t="shared" si="4"/>
        <v>11182.611649999999</v>
      </c>
      <c r="E37" s="10">
        <f t="shared" si="3"/>
        <v>12198.993639999999</v>
      </c>
      <c r="F37" s="10">
        <f t="shared" si="3"/>
        <v>12437.61364</v>
      </c>
      <c r="G37" s="11"/>
      <c r="H37" s="11"/>
      <c r="I37"/>
      <c r="J37"/>
      <c r="K37"/>
      <c r="L37"/>
    </row>
    <row r="38" spans="1:12" x14ac:dyDescent="0.25">
      <c r="B38" s="6">
        <v>2011</v>
      </c>
      <c r="C38" s="10">
        <f t="shared" si="2"/>
        <v>5678.9814523489104</v>
      </c>
      <c r="D38" s="10">
        <f t="shared" si="4"/>
        <v>9762.1507423489093</v>
      </c>
      <c r="E38" s="10">
        <f t="shared" si="3"/>
        <v>10538.790742348909</v>
      </c>
      <c r="F38" s="11"/>
      <c r="G38" s="11"/>
      <c r="H38" s="9"/>
      <c r="I38"/>
      <c r="J38"/>
      <c r="K38"/>
      <c r="L38"/>
    </row>
    <row r="39" spans="1:12" x14ac:dyDescent="0.25">
      <c r="B39" s="6">
        <v>2012</v>
      </c>
      <c r="C39" s="10">
        <f t="shared" si="2"/>
        <v>6844.2598123489115</v>
      </c>
      <c r="D39" s="10">
        <f t="shared" si="4"/>
        <v>12234.909812348913</v>
      </c>
      <c r="E39" s="11"/>
      <c r="F39" s="11"/>
      <c r="G39" s="9"/>
      <c r="H39" s="9"/>
      <c r="I39"/>
      <c r="J39"/>
      <c r="K39"/>
      <c r="L39"/>
    </row>
    <row r="40" spans="1:12" x14ac:dyDescent="0.25">
      <c r="B40" s="6">
        <v>2013</v>
      </c>
      <c r="C40" s="10">
        <f t="shared" si="2"/>
        <v>9525.57</v>
      </c>
      <c r="D40" s="11"/>
      <c r="E40" s="11"/>
      <c r="F40" s="9"/>
      <c r="G40" s="9"/>
      <c r="H40" s="9"/>
      <c r="I40"/>
      <c r="J40"/>
      <c r="K40"/>
      <c r="L40"/>
    </row>
    <row r="41" spans="1:12" x14ac:dyDescent="0.25">
      <c r="B41" s="6">
        <v>2014</v>
      </c>
      <c r="C41" s="11"/>
      <c r="D41" s="11"/>
      <c r="E41" s="9"/>
      <c r="F41" s="9"/>
      <c r="G41" s="9"/>
      <c r="H41" s="9"/>
      <c r="I41"/>
      <c r="J41"/>
      <c r="K41"/>
      <c r="L41"/>
    </row>
    <row r="42" spans="1:12" x14ac:dyDescent="0.25">
      <c r="B42" s="6">
        <v>2015</v>
      </c>
      <c r="C42" s="11"/>
      <c r="D42" s="9"/>
      <c r="E42" s="9"/>
      <c r="F42" s="9"/>
      <c r="G42" s="9"/>
      <c r="H42" s="9"/>
      <c r="I42"/>
      <c r="J42"/>
      <c r="K42"/>
      <c r="L42"/>
    </row>
    <row r="43" spans="1:12" x14ac:dyDescent="0.25">
      <c r="C43" s="9"/>
      <c r="D43" s="9"/>
      <c r="E43" s="9"/>
      <c r="F43" s="9"/>
      <c r="G43" s="9"/>
      <c r="H43" s="9"/>
      <c r="I43"/>
      <c r="J43"/>
      <c r="K43"/>
      <c r="L43"/>
    </row>
    <row r="44" spans="1:12" x14ac:dyDescent="0.25">
      <c r="A44" s="2" t="s">
        <v>5</v>
      </c>
      <c r="C44" s="9"/>
      <c r="D44" s="9"/>
      <c r="E44" s="9"/>
      <c r="F44" s="9"/>
      <c r="G44" s="9"/>
      <c r="H44" s="9"/>
      <c r="I44"/>
      <c r="J44"/>
      <c r="K44"/>
      <c r="L44"/>
    </row>
    <row r="45" spans="1:12" x14ac:dyDescent="0.25">
      <c r="C45" s="6">
        <v>0</v>
      </c>
      <c r="D45" s="6">
        <v>1</v>
      </c>
      <c r="E45" s="6">
        <v>2</v>
      </c>
      <c r="F45" s="6">
        <v>3</v>
      </c>
      <c r="G45" s="6">
        <v>4</v>
      </c>
      <c r="H45" s="6" t="s">
        <v>15</v>
      </c>
      <c r="I45"/>
      <c r="J45"/>
      <c r="K45"/>
      <c r="L45"/>
    </row>
    <row r="46" spans="1:12" x14ac:dyDescent="0.25">
      <c r="B46" s="6">
        <v>2006</v>
      </c>
      <c r="C46" s="10">
        <v>31.526056999999998</v>
      </c>
      <c r="D46" s="10">
        <v>8.2339179999999992</v>
      </c>
      <c r="E46" s="10">
        <v>4.677854</v>
      </c>
      <c r="F46" s="10">
        <v>3.6396999999999999</v>
      </c>
      <c r="G46" s="10">
        <v>215.30415999999997</v>
      </c>
      <c r="H46" s="11">
        <v>20.300180000000001</v>
      </c>
      <c r="I46"/>
      <c r="J46"/>
      <c r="K46"/>
      <c r="L46"/>
    </row>
    <row r="47" spans="1:12" x14ac:dyDescent="0.25">
      <c r="B47" s="6">
        <v>2007</v>
      </c>
      <c r="C47" s="10">
        <v>25.187147</v>
      </c>
      <c r="D47" s="10">
        <v>1.9073549999999999</v>
      </c>
      <c r="E47" s="10">
        <v>2.3074699999999999</v>
      </c>
      <c r="F47" s="10">
        <v>1.8539300000000001</v>
      </c>
      <c r="G47" s="10">
        <v>3.3879099999999998</v>
      </c>
      <c r="H47" s="11">
        <v>6.13497</v>
      </c>
      <c r="I47"/>
      <c r="J47"/>
      <c r="K47"/>
      <c r="L47"/>
    </row>
    <row r="48" spans="1:12" x14ac:dyDescent="0.25">
      <c r="B48" s="6">
        <v>2008</v>
      </c>
      <c r="C48" s="10">
        <v>15.546803000000001</v>
      </c>
      <c r="D48" s="10">
        <v>5.4646400000000002</v>
      </c>
      <c r="E48" s="10">
        <v>8.5560000000000009</v>
      </c>
      <c r="F48" s="10">
        <v>5</v>
      </c>
      <c r="G48" s="10">
        <v>3</v>
      </c>
      <c r="H48" s="11">
        <v>9.2100000000000009</v>
      </c>
      <c r="I48"/>
      <c r="J48"/>
      <c r="K48"/>
      <c r="L48"/>
    </row>
    <row r="49" spans="1:12" x14ac:dyDescent="0.25">
      <c r="B49" s="6">
        <v>2009</v>
      </c>
      <c r="C49" s="10">
        <v>13.41577</v>
      </c>
      <c r="D49" s="10">
        <v>21.91807</v>
      </c>
      <c r="E49" s="10">
        <v>12.6433</v>
      </c>
      <c r="F49" s="10">
        <v>2.39323</v>
      </c>
      <c r="G49" s="10">
        <v>0.53</v>
      </c>
      <c r="H49" s="11"/>
      <c r="I49"/>
      <c r="J49"/>
      <c r="K49"/>
      <c r="L49"/>
    </row>
    <row r="50" spans="1:12" x14ac:dyDescent="0.25">
      <c r="B50" s="6">
        <v>2010</v>
      </c>
      <c r="C50" s="10">
        <v>22.221080000000001</v>
      </c>
      <c r="D50" s="10">
        <v>9.0066500000000005</v>
      </c>
      <c r="E50" s="10">
        <v>1.8480000000000003E-2</v>
      </c>
      <c r="F50" s="10">
        <v>2.44</v>
      </c>
      <c r="G50" s="11"/>
      <c r="H50" s="11"/>
      <c r="I50"/>
      <c r="J50"/>
      <c r="K50"/>
      <c r="L50"/>
    </row>
    <row r="51" spans="1:12" x14ac:dyDescent="0.25">
      <c r="B51" s="6">
        <v>2011</v>
      </c>
      <c r="C51" s="10">
        <v>32.113209999999995</v>
      </c>
      <c r="D51" s="10">
        <v>3.58758</v>
      </c>
      <c r="E51" s="10">
        <v>-0.92999999999999972</v>
      </c>
      <c r="F51" s="11"/>
      <c r="G51" s="11"/>
      <c r="H51" s="9"/>
      <c r="I51"/>
      <c r="J51"/>
      <c r="K51"/>
      <c r="L51"/>
    </row>
    <row r="52" spans="1:12" x14ac:dyDescent="0.25">
      <c r="B52" s="6">
        <v>2012</v>
      </c>
      <c r="C52" s="10">
        <v>26.12857</v>
      </c>
      <c r="D52" s="10">
        <v>-3.3299999999999992</v>
      </c>
      <c r="E52" s="11"/>
      <c r="F52" s="11"/>
      <c r="G52" s="9"/>
      <c r="H52" s="9"/>
      <c r="I52"/>
      <c r="J52"/>
      <c r="K52"/>
      <c r="L52"/>
    </row>
    <row r="53" spans="1:12" x14ac:dyDescent="0.25">
      <c r="B53" s="6">
        <v>2013</v>
      </c>
      <c r="C53" s="10">
        <v>4.74</v>
      </c>
      <c r="D53" s="11"/>
      <c r="E53" s="11"/>
      <c r="F53" s="9"/>
      <c r="G53" s="9"/>
      <c r="H53" s="9"/>
      <c r="I53"/>
      <c r="J53"/>
      <c r="K53"/>
      <c r="L53"/>
    </row>
    <row r="54" spans="1:12" x14ac:dyDescent="0.25">
      <c r="B54" s="6">
        <v>2014</v>
      </c>
      <c r="C54" s="11"/>
      <c r="D54" s="11"/>
      <c r="E54" s="9"/>
      <c r="F54" s="9"/>
      <c r="G54" s="9"/>
      <c r="H54" s="9"/>
      <c r="I54"/>
      <c r="J54"/>
      <c r="K54"/>
      <c r="L54"/>
    </row>
    <row r="55" spans="1:12" x14ac:dyDescent="0.25">
      <c r="B55" s="6">
        <v>2015</v>
      </c>
      <c r="C55" s="11"/>
      <c r="D55" s="9"/>
      <c r="E55" s="9"/>
      <c r="F55" s="9"/>
      <c r="G55" s="9"/>
      <c r="H55" s="9"/>
      <c r="I55"/>
      <c r="J55"/>
      <c r="K55"/>
      <c r="L55"/>
    </row>
    <row r="56" spans="1:12" x14ac:dyDescent="0.25">
      <c r="C56" s="9"/>
      <c r="D56" s="9"/>
      <c r="E56" s="9"/>
      <c r="F56" s="9"/>
      <c r="G56" s="9"/>
      <c r="H56" s="9"/>
      <c r="I56"/>
      <c r="J56"/>
      <c r="K56"/>
      <c r="L56"/>
    </row>
    <row r="57" spans="1:12" x14ac:dyDescent="0.25">
      <c r="A57" s="2" t="s">
        <v>12</v>
      </c>
      <c r="C57" s="9"/>
      <c r="D57" s="9"/>
      <c r="E57" s="9"/>
      <c r="F57" s="9"/>
      <c r="G57" s="9"/>
      <c r="H57" s="9"/>
      <c r="I57"/>
      <c r="J57"/>
      <c r="K57"/>
      <c r="L57"/>
    </row>
    <row r="58" spans="1:12" x14ac:dyDescent="0.25">
      <c r="C58" s="6">
        <v>0</v>
      </c>
      <c r="D58" s="6">
        <v>1</v>
      </c>
      <c r="E58" s="6">
        <v>2</v>
      </c>
      <c r="F58" s="6">
        <v>3</v>
      </c>
      <c r="G58" s="6">
        <v>4</v>
      </c>
      <c r="H58" s="6" t="s">
        <v>15</v>
      </c>
      <c r="I58"/>
      <c r="J58"/>
      <c r="K58"/>
      <c r="L58"/>
    </row>
    <row r="59" spans="1:12" x14ac:dyDescent="0.25">
      <c r="B59" s="6">
        <v>2006</v>
      </c>
      <c r="C59" s="10">
        <v>5078.2043430000012</v>
      </c>
      <c r="D59" s="10">
        <v>3094.3762519999996</v>
      </c>
      <c r="E59" s="10">
        <v>3887.4210000000003</v>
      </c>
      <c r="F59" s="10">
        <v>3356.7336799999998</v>
      </c>
      <c r="G59" s="10">
        <v>2847.6740299999997</v>
      </c>
      <c r="H59" s="11">
        <v>19130.912209999995</v>
      </c>
      <c r="I59"/>
      <c r="J59"/>
      <c r="K59"/>
      <c r="L59"/>
    </row>
    <row r="60" spans="1:12" x14ac:dyDescent="0.25">
      <c r="B60" s="6">
        <v>2007</v>
      </c>
      <c r="C60" s="10">
        <v>6458.5956320000014</v>
      </c>
      <c r="D60" s="10">
        <v>4174.7544459999999</v>
      </c>
      <c r="E60" s="10">
        <v>2365.26109</v>
      </c>
      <c r="F60" s="10">
        <v>2144.6657599999999</v>
      </c>
      <c r="G60" s="10">
        <v>1701.0755499999998</v>
      </c>
      <c r="H60" s="11">
        <v>18222.29393</v>
      </c>
      <c r="I60"/>
      <c r="J60"/>
      <c r="K60"/>
      <c r="L60"/>
    </row>
    <row r="61" spans="1:12" x14ac:dyDescent="0.25">
      <c r="B61" s="6">
        <v>2008</v>
      </c>
      <c r="C61" s="10">
        <v>12613.419984</v>
      </c>
      <c r="D61" s="10">
        <v>5260.0449899999994</v>
      </c>
      <c r="E61" s="10">
        <v>3844.2563300000002</v>
      </c>
      <c r="F61" s="10">
        <v>3973.7845500000003</v>
      </c>
      <c r="G61" s="10">
        <v>2094.8569599999996</v>
      </c>
      <c r="H61" s="11">
        <v>19369.379999999997</v>
      </c>
      <c r="I61"/>
      <c r="J61"/>
      <c r="K61"/>
      <c r="L61"/>
    </row>
    <row r="62" spans="1:12" x14ac:dyDescent="0.25">
      <c r="B62" s="6">
        <v>2009</v>
      </c>
      <c r="C62" s="10">
        <v>10582.313629999999</v>
      </c>
      <c r="D62" s="10">
        <v>5325.5326099999993</v>
      </c>
      <c r="E62" s="10">
        <v>4723.1236800000006</v>
      </c>
      <c r="F62" s="10">
        <v>3698.5265900000004</v>
      </c>
      <c r="G62" s="10">
        <v>3547.79</v>
      </c>
      <c r="H62" s="11"/>
      <c r="I62"/>
      <c r="J62"/>
      <c r="K62"/>
      <c r="L62"/>
    </row>
    <row r="63" spans="1:12" x14ac:dyDescent="0.25">
      <c r="B63" s="6">
        <v>2010</v>
      </c>
      <c r="C63" s="10">
        <v>10450.14777</v>
      </c>
      <c r="D63" s="10">
        <v>5693.2004800000004</v>
      </c>
      <c r="E63" s="10">
        <v>4197.8395199999995</v>
      </c>
      <c r="F63" s="10">
        <v>4091.4399999999996</v>
      </c>
      <c r="G63" s="11"/>
      <c r="H63" s="11"/>
      <c r="I63"/>
      <c r="J63"/>
      <c r="K63"/>
      <c r="L63"/>
    </row>
    <row r="64" spans="1:12" x14ac:dyDescent="0.25">
      <c r="B64" s="6">
        <v>2011</v>
      </c>
      <c r="C64" s="10">
        <v>12797.47514</v>
      </c>
      <c r="D64" s="10">
        <v>8556.9494900000009</v>
      </c>
      <c r="E64" s="10">
        <v>6625.55</v>
      </c>
      <c r="F64" s="11"/>
      <c r="G64" s="11"/>
      <c r="H64" s="9"/>
      <c r="I64"/>
      <c r="J64"/>
      <c r="K64"/>
      <c r="L64"/>
    </row>
    <row r="65" spans="1:12" x14ac:dyDescent="0.25">
      <c r="B65" s="6">
        <v>2012</v>
      </c>
      <c r="C65" s="10">
        <v>15401.942500000003</v>
      </c>
      <c r="D65" s="10">
        <v>10641.66</v>
      </c>
      <c r="E65" s="11"/>
      <c r="F65" s="11"/>
      <c r="G65" s="9"/>
      <c r="H65" s="9"/>
      <c r="I65"/>
      <c r="J65"/>
      <c r="K65"/>
      <c r="L65"/>
    </row>
    <row r="66" spans="1:12" x14ac:dyDescent="0.25">
      <c r="B66" s="6">
        <v>2013</v>
      </c>
      <c r="C66" s="10">
        <v>8982.7899999999991</v>
      </c>
      <c r="D66" s="11"/>
      <c r="E66" s="11"/>
      <c r="F66" s="9"/>
      <c r="G66" s="9"/>
      <c r="H66" s="9"/>
      <c r="I66"/>
      <c r="J66"/>
      <c r="K66"/>
      <c r="L66"/>
    </row>
    <row r="67" spans="1:12" x14ac:dyDescent="0.25">
      <c r="B67" s="6">
        <v>2014</v>
      </c>
      <c r="C67" s="11"/>
      <c r="D67" s="11"/>
      <c r="E67" s="9"/>
      <c r="F67" s="9"/>
      <c r="G67" s="9"/>
      <c r="H67" s="9"/>
      <c r="I67"/>
      <c r="J67"/>
      <c r="K67"/>
      <c r="L67"/>
    </row>
    <row r="68" spans="1:12" x14ac:dyDescent="0.25">
      <c r="B68" s="6">
        <v>2015</v>
      </c>
      <c r="C68" s="11"/>
      <c r="D68" s="9"/>
      <c r="E68" s="9"/>
      <c r="F68" s="9"/>
      <c r="G68" s="9"/>
      <c r="H68" s="9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13</v>
      </c>
      <c r="C70" s="9"/>
      <c r="D70" s="9"/>
      <c r="E70" s="9"/>
      <c r="F70" s="9"/>
      <c r="G70" s="9"/>
      <c r="H70" s="9"/>
      <c r="I70"/>
      <c r="J70"/>
      <c r="K70"/>
      <c r="L70"/>
    </row>
    <row r="71" spans="1:12" x14ac:dyDescent="0.25">
      <c r="C71" s="6">
        <v>0</v>
      </c>
      <c r="D71" s="6">
        <v>1</v>
      </c>
      <c r="E71" s="6">
        <v>2</v>
      </c>
      <c r="F71" s="6">
        <v>3</v>
      </c>
      <c r="G71" s="6">
        <v>4</v>
      </c>
      <c r="H71" s="6" t="s">
        <v>15</v>
      </c>
      <c r="I71"/>
      <c r="J71"/>
      <c r="K71"/>
      <c r="L71"/>
    </row>
    <row r="72" spans="1:12" x14ac:dyDescent="0.25">
      <c r="B72" s="6">
        <v>2006</v>
      </c>
      <c r="C72" s="10">
        <v>0</v>
      </c>
      <c r="D72" s="10">
        <v>1137.756588</v>
      </c>
      <c r="E72" s="10">
        <v>1.7622319999999982</v>
      </c>
      <c r="F72" s="10">
        <v>218.69820999999999</v>
      </c>
      <c r="G72" s="10">
        <v>61.779040000000002</v>
      </c>
      <c r="H72" s="11">
        <v>68.544960000000003</v>
      </c>
      <c r="I72"/>
      <c r="J72"/>
      <c r="K72"/>
      <c r="L72"/>
    </row>
    <row r="73" spans="1:12" x14ac:dyDescent="0.25">
      <c r="B73" s="6">
        <v>2007</v>
      </c>
      <c r="C73" s="10">
        <v>0</v>
      </c>
      <c r="D73" s="10">
        <v>425.49143599999996</v>
      </c>
      <c r="E73" s="10">
        <v>251.29288</v>
      </c>
      <c r="F73" s="10">
        <v>128.93743000000001</v>
      </c>
      <c r="G73" s="10">
        <v>128.45344</v>
      </c>
      <c r="H73" s="11">
        <v>79.08</v>
      </c>
      <c r="I73"/>
      <c r="J73"/>
      <c r="K73"/>
      <c r="L73"/>
    </row>
    <row r="74" spans="1:12" x14ac:dyDescent="0.25">
      <c r="B74" s="6">
        <v>2008</v>
      </c>
      <c r="C74" s="10">
        <v>3819.2371030000004</v>
      </c>
      <c r="D74" s="10">
        <v>1390.9527500000002</v>
      </c>
      <c r="E74" s="10">
        <v>273.00235000000004</v>
      </c>
      <c r="F74" s="10">
        <v>227.26451</v>
      </c>
      <c r="G74" s="10">
        <v>103.35000000000001</v>
      </c>
      <c r="H74" s="11">
        <v>66</v>
      </c>
      <c r="I74"/>
      <c r="J74"/>
      <c r="K74"/>
      <c r="L74"/>
    </row>
    <row r="75" spans="1:12" x14ac:dyDescent="0.25">
      <c r="B75" s="6">
        <v>2009</v>
      </c>
      <c r="C75" s="10">
        <v>2906.7954699999996</v>
      </c>
      <c r="D75" s="10">
        <v>1142.5161700000001</v>
      </c>
      <c r="E75" s="10">
        <v>420.93195999999995</v>
      </c>
      <c r="F75" s="10">
        <v>302.02</v>
      </c>
      <c r="G75" s="10">
        <v>50.300000000000004</v>
      </c>
      <c r="H75" s="11"/>
      <c r="I75"/>
      <c r="J75"/>
      <c r="K75"/>
      <c r="L75"/>
    </row>
    <row r="76" spans="1:12" x14ac:dyDescent="0.25">
      <c r="B76" s="6">
        <v>2010</v>
      </c>
      <c r="C76" s="10">
        <v>2988.8505399999999</v>
      </c>
      <c r="D76" s="10">
        <v>1053.4626900000001</v>
      </c>
      <c r="E76" s="10">
        <v>710.04000000000008</v>
      </c>
      <c r="F76" s="10">
        <v>215.08</v>
      </c>
      <c r="G76" s="11"/>
      <c r="H76" s="11"/>
      <c r="I76"/>
      <c r="J76"/>
      <c r="K76"/>
      <c r="L76"/>
    </row>
    <row r="77" spans="1:12" x14ac:dyDescent="0.25">
      <c r="B77" s="6">
        <v>2011</v>
      </c>
      <c r="C77" s="10">
        <v>2653.1928699999999</v>
      </c>
      <c r="D77" s="10">
        <v>466.67</v>
      </c>
      <c r="E77" s="10">
        <v>114.36</v>
      </c>
      <c r="F77" s="11"/>
      <c r="G77" s="11"/>
      <c r="H77" s="9"/>
      <c r="I77"/>
      <c r="J77"/>
      <c r="K77"/>
      <c r="L77"/>
    </row>
    <row r="78" spans="1:12" x14ac:dyDescent="0.25">
      <c r="B78" s="6">
        <v>2012</v>
      </c>
      <c r="C78" s="10">
        <v>3076.9874500000001</v>
      </c>
      <c r="D78" s="10">
        <v>628.34</v>
      </c>
      <c r="E78" s="11"/>
      <c r="F78" s="11"/>
      <c r="G78" s="9"/>
      <c r="H78" s="9"/>
      <c r="I78"/>
      <c r="J78"/>
      <c r="K78"/>
      <c r="L78"/>
    </row>
    <row r="79" spans="1:12" x14ac:dyDescent="0.25">
      <c r="B79" s="6">
        <v>2013</v>
      </c>
      <c r="C79" s="10">
        <v>4126.5599999999995</v>
      </c>
      <c r="D79" s="11"/>
      <c r="E79" s="11"/>
      <c r="F79" s="9"/>
      <c r="G79" s="9"/>
      <c r="H79" s="9"/>
      <c r="I79"/>
      <c r="J79"/>
      <c r="K79"/>
      <c r="L79"/>
    </row>
    <row r="80" spans="1:12" x14ac:dyDescent="0.25">
      <c r="B80" s="6">
        <v>2014</v>
      </c>
      <c r="C80" s="11"/>
      <c r="D80" s="11"/>
      <c r="E80" s="9"/>
      <c r="F80" s="9"/>
      <c r="G80" s="9"/>
      <c r="H80" s="9"/>
      <c r="I80"/>
      <c r="J80"/>
      <c r="K80"/>
      <c r="L80"/>
    </row>
    <row r="81" spans="1:12" x14ac:dyDescent="0.25">
      <c r="B81" s="6">
        <v>2015</v>
      </c>
      <c r="C81" s="11"/>
      <c r="D81" s="9"/>
      <c r="E81" s="9"/>
      <c r="F81" s="9"/>
      <c r="G81" s="9"/>
      <c r="H81" s="9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14</v>
      </c>
      <c r="I83"/>
      <c r="J83"/>
      <c r="K83"/>
      <c r="L83"/>
    </row>
    <row r="84" spans="1:12" x14ac:dyDescent="0.25">
      <c r="C84" s="6">
        <v>0</v>
      </c>
      <c r="D84" s="6">
        <v>1</v>
      </c>
      <c r="E84" s="6">
        <v>2</v>
      </c>
      <c r="F84" s="6">
        <v>3</v>
      </c>
      <c r="G84" s="6">
        <v>4</v>
      </c>
      <c r="H84" s="6" t="s">
        <v>15</v>
      </c>
      <c r="I84"/>
      <c r="J84"/>
      <c r="K84"/>
      <c r="L84"/>
    </row>
    <row r="85" spans="1:12" x14ac:dyDescent="0.25">
      <c r="B85" s="6">
        <v>2006</v>
      </c>
      <c r="C85" s="10">
        <f t="shared" ref="C85:C92" si="5">(C33+C59)-C46</f>
        <v>8746.7437780000018</v>
      </c>
      <c r="D85" s="10">
        <f t="shared" ref="D85:H91" si="6">C85+(D33+D59)-(C33+C59)-D46</f>
        <v>9281.6289579999975</v>
      </c>
      <c r="E85" s="10">
        <f t="shared" si="6"/>
        <v>10849.145822999997</v>
      </c>
      <c r="F85" s="10">
        <f t="shared" si="6"/>
        <v>10471.045872999997</v>
      </c>
      <c r="G85" s="10">
        <f t="shared" si="6"/>
        <v>9855.9618129999963</v>
      </c>
      <c r="H85" s="11">
        <f t="shared" si="6"/>
        <v>27071.020342999997</v>
      </c>
      <c r="I85"/>
      <c r="J85"/>
      <c r="K85"/>
      <c r="L85"/>
    </row>
    <row r="86" spans="1:12" x14ac:dyDescent="0.25">
      <c r="B86" s="6">
        <v>2007</v>
      </c>
      <c r="C86" s="10">
        <f t="shared" si="5"/>
        <v>10156.126237</v>
      </c>
      <c r="D86" s="10">
        <f t="shared" si="6"/>
        <v>12033.952448</v>
      </c>
      <c r="E86" s="10">
        <f t="shared" si="6"/>
        <v>11061.373472000003</v>
      </c>
      <c r="F86" s="10">
        <f t="shared" si="6"/>
        <v>10964.734692000002</v>
      </c>
      <c r="G86" s="10">
        <f t="shared" si="6"/>
        <v>10583.079682000003</v>
      </c>
      <c r="H86" s="11">
        <f t="shared" si="6"/>
        <v>28347.080702000007</v>
      </c>
      <c r="I86"/>
      <c r="J86"/>
      <c r="K86"/>
      <c r="L86"/>
    </row>
    <row r="87" spans="1:12" x14ac:dyDescent="0.25">
      <c r="B87" s="6">
        <v>2008</v>
      </c>
      <c r="C87" s="10">
        <f t="shared" si="5"/>
        <v>18599.816878000001</v>
      </c>
      <c r="D87" s="10">
        <f t="shared" si="6"/>
        <v>14755.667053999996</v>
      </c>
      <c r="E87" s="10">
        <f t="shared" si="6"/>
        <v>14085.639243999995</v>
      </c>
      <c r="F87" s="10">
        <f t="shared" si="6"/>
        <v>14435.969713999997</v>
      </c>
      <c r="G87" s="10">
        <f t="shared" si="6"/>
        <v>12798.586293999995</v>
      </c>
      <c r="H87" s="11">
        <f t="shared" si="6"/>
        <v>31537.039333999994</v>
      </c>
      <c r="I87"/>
      <c r="J87"/>
      <c r="K87"/>
      <c r="L87"/>
    </row>
    <row r="88" spans="1:12" x14ac:dyDescent="0.25">
      <c r="B88" s="6">
        <v>2009</v>
      </c>
      <c r="C88" s="10">
        <f t="shared" si="5"/>
        <v>16534.576369999999</v>
      </c>
      <c r="D88" s="10">
        <f t="shared" si="6"/>
        <v>15824.645690000001</v>
      </c>
      <c r="E88" s="10">
        <f t="shared" si="6"/>
        <v>16073.698150000004</v>
      </c>
      <c r="F88" s="10">
        <f t="shared" si="6"/>
        <v>15222.928950000005</v>
      </c>
      <c r="G88" s="10">
        <f t="shared" si="6"/>
        <v>15146.342360000004</v>
      </c>
      <c r="H88" s="11"/>
      <c r="I88"/>
      <c r="J88"/>
      <c r="K88"/>
      <c r="L88"/>
    </row>
    <row r="89" spans="1:12" x14ac:dyDescent="0.25">
      <c r="B89" s="6">
        <v>2010</v>
      </c>
      <c r="C89" s="10">
        <f t="shared" si="5"/>
        <v>16909.892400000001</v>
      </c>
      <c r="D89" s="10">
        <f t="shared" si="6"/>
        <v>16844.584400000003</v>
      </c>
      <c r="E89" s="10">
        <f t="shared" si="6"/>
        <v>16365.586950000003</v>
      </c>
      <c r="F89" s="10">
        <f t="shared" si="6"/>
        <v>16495.367430000006</v>
      </c>
      <c r="G89" s="11"/>
      <c r="H89" s="11"/>
      <c r="I89"/>
      <c r="J89"/>
      <c r="K89"/>
      <c r="L89"/>
    </row>
    <row r="90" spans="1:12" x14ac:dyDescent="0.25">
      <c r="B90" s="6">
        <v>2011</v>
      </c>
      <c r="C90" s="10">
        <f t="shared" si="5"/>
        <v>18444.34338234891</v>
      </c>
      <c r="D90" s="10">
        <f t="shared" si="6"/>
        <v>18283.399442348909</v>
      </c>
      <c r="E90" s="10">
        <f t="shared" si="6"/>
        <v>17129.569952348909</v>
      </c>
      <c r="F90" s="11"/>
      <c r="G90" s="11"/>
      <c r="H90" s="9"/>
      <c r="I90" s="9"/>
      <c r="J90" s="9"/>
      <c r="K90" s="9"/>
      <c r="L90" s="9"/>
    </row>
    <row r="91" spans="1:12" x14ac:dyDescent="0.25">
      <c r="B91" s="6">
        <v>2012</v>
      </c>
      <c r="C91" s="10">
        <f t="shared" si="5"/>
        <v>22220.073742348912</v>
      </c>
      <c r="D91" s="10">
        <f t="shared" si="6"/>
        <v>22853.771242348914</v>
      </c>
      <c r="E91" s="11"/>
      <c r="F91" s="11"/>
      <c r="G91" s="9"/>
      <c r="H91" s="9"/>
      <c r="I91" s="9"/>
      <c r="J91" s="9"/>
      <c r="K91" s="9"/>
      <c r="L91" s="9"/>
    </row>
    <row r="92" spans="1:12" x14ac:dyDescent="0.25">
      <c r="B92" s="6">
        <v>2013</v>
      </c>
      <c r="C92" s="10">
        <f t="shared" si="5"/>
        <v>18503.62</v>
      </c>
      <c r="D92" s="11"/>
      <c r="E92" s="11"/>
      <c r="F92" s="9"/>
      <c r="G92" s="9"/>
      <c r="H92" s="9"/>
      <c r="I92" s="9"/>
      <c r="J92" s="9"/>
      <c r="K92" s="9"/>
      <c r="L92" s="9"/>
    </row>
    <row r="93" spans="1:12" x14ac:dyDescent="0.25">
      <c r="B93" s="6">
        <v>2014</v>
      </c>
      <c r="C93" s="11"/>
      <c r="D93" s="11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B94" s="6">
        <v>2015</v>
      </c>
      <c r="C94" s="11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2" t="s">
        <v>8</v>
      </c>
    </row>
    <row r="96" spans="1:12" x14ac:dyDescent="0.25">
      <c r="A96" s="2" t="s">
        <v>16</v>
      </c>
      <c r="D96" s="12">
        <f>SUM(D85:D89)/SUM(C85:C89)</f>
        <v>0.96889689103983612</v>
      </c>
      <c r="E96" s="12">
        <f>SUM(E85:E88)/SUM(D85:D88)</f>
        <v>1.0033521445549658</v>
      </c>
      <c r="F96" s="12">
        <f>SUM(F85:F87)/SUM(E85:E87)</f>
        <v>0.99654384620333292</v>
      </c>
      <c r="G96" s="12">
        <f>SUM(G85:G86)/SUM(F85:F86)</f>
        <v>0.95350115350464715</v>
      </c>
      <c r="H96" s="13">
        <f>SUM(H85)/SUM(G85)</f>
        <v>2.7466644916677101</v>
      </c>
    </row>
    <row r="97" spans="1:8" x14ac:dyDescent="0.25">
      <c r="A97" s="2" t="s">
        <v>17</v>
      </c>
      <c r="D97" s="12">
        <f t="shared" ref="D97:D98" si="7">SUM(D86:D90)/SUM(C86:C90)</f>
        <v>0.96400874150615534</v>
      </c>
      <c r="E97" s="12">
        <f t="shared" ref="E97:E98" si="8">SUM(E86:E89)/SUM(D86:D89)</f>
        <v>0.9685067607454696</v>
      </c>
      <c r="F97" s="12">
        <f t="shared" ref="F97:F98" si="9">SUM(F86:F88)/SUM(E86:E88)</f>
        <v>0.98551510885047633</v>
      </c>
      <c r="G97" s="12">
        <f t="shared" ref="G97:G98" si="10">SUM(G86:G87)/SUM(F86:F87)</f>
        <v>0.92051250242008742</v>
      </c>
      <c r="H97" s="13">
        <f t="shared" ref="H97:H98" si="11">SUM(H86)/SUM(G86)</f>
        <v>2.6785285147397606</v>
      </c>
    </row>
    <row r="98" spans="1:8" x14ac:dyDescent="0.25">
      <c r="A98" s="2" t="s">
        <v>18</v>
      </c>
      <c r="D98" s="12">
        <f t="shared" si="7"/>
        <v>0.95527243052718935</v>
      </c>
      <c r="E98" s="12">
        <f t="shared" si="8"/>
        <v>0.96874363822076792</v>
      </c>
      <c r="F98" s="12">
        <f t="shared" si="9"/>
        <v>0.99203312514257114</v>
      </c>
      <c r="G98" s="12">
        <f t="shared" si="10"/>
        <v>0.94221059826201781</v>
      </c>
      <c r="H98" s="13">
        <f t="shared" si="11"/>
        <v>2.4641033477880776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úraz a choroba</vt:lpstr>
      <vt:lpstr>PZP</vt:lpstr>
      <vt:lpstr>PZP - majetok</vt:lpstr>
      <vt:lpstr>PZP - skody na zdravi</vt:lpstr>
      <vt:lpstr>Kasko</vt:lpstr>
      <vt:lpstr>Motorové vozidlá iné</vt:lpstr>
      <vt:lpstr>Zodpovednosť dopravcu</vt:lpstr>
      <vt:lpstr>Majetok</vt:lpstr>
      <vt:lpstr>Zodpovednosť</vt:lpstr>
      <vt:lpstr>Uver</vt:lpstr>
      <vt:lpstr>Pravna</vt:lpstr>
      <vt:lpstr>Asistencia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Kardosova</cp:lastModifiedBy>
  <cp:lastPrinted>2010-08-13T12:07:05Z</cp:lastPrinted>
  <dcterms:created xsi:type="dcterms:W3CDTF">2010-01-12T14:27:38Z</dcterms:created>
  <dcterms:modified xsi:type="dcterms:W3CDTF">2015-04-15T09:22:21Z</dcterms:modified>
</cp:coreProperties>
</file>