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65491" windowWidth="10425" windowHeight="9240" activeTab="0"/>
  </bookViews>
  <sheets>
    <sheet name="banky" sheetId="1" r:id="rId1"/>
    <sheet name="DS - II. pilier" sheetId="2" r:id="rId2"/>
    <sheet name="DS - III. pilier" sheetId="3" r:id="rId3"/>
    <sheet name="kolektívne investovanie" sheetId="4" r:id="rId4"/>
    <sheet name="OCP" sheetId="5" r:id="rId5"/>
  </sheets>
  <definedNames>
    <definedName name="_xlnm.Print_Area" localSheetId="0">'banky'!$A$1:$J$140</definedName>
    <definedName name="_xlnm.Print_Area" localSheetId="3">'kolektívne investovanie'!$A$1:$J$112</definedName>
    <definedName name="_xlnm.Print_Area" localSheetId="4">'OCP'!$A$1:$G$47</definedName>
  </definedNames>
  <calcPr fullCalcOnLoad="1"/>
</workbook>
</file>

<file path=xl/sharedStrings.xml><?xml version="1.0" encoding="utf-8"?>
<sst xmlns="http://schemas.openxmlformats.org/spreadsheetml/2006/main" count="984" uniqueCount="686">
  <si>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</si>
  <si>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</si>
  <si>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</si>
  <si>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</si>
  <si>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</si>
  <si>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</si>
  <si>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</si>
  <si>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</si>
  <si>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</si>
  <si>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</si>
  <si>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</si>
  <si>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</si>
  <si>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</si>
  <si>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</si>
  <si>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</si>
  <si>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</si>
  <si>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</si>
  <si>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</si>
  <si>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</si>
  <si>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</si>
  <si>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</si>
  <si>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</si>
  <si>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</si>
  <si>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</si>
  <si>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</si>
  <si>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</si>
  <si>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</si>
  <si>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</si>
  <si>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</si>
  <si>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</si>
  <si>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</si>
  <si>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</si>
  <si>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</si>
  <si>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</si>
  <si>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</si>
  <si>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</si>
  <si>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</si>
  <si>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</si>
  <si>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</si>
  <si>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</si>
  <si>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</si>
  <si>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</si>
  <si>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</si>
  <si>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</si>
  <si>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</si>
  <si>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</si>
  <si>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</si>
  <si>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</si>
  <si>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</si>
  <si>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</si>
  <si>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</si>
  <si>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</si>
  <si>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</si>
  <si>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</si>
  <si>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</si>
  <si>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</si>
  <si>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</si>
  <si>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</si>
  <si>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</si>
  <si>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</si>
  <si>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</si>
  <si>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</si>
  <si>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</si>
  <si>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</si>
  <si>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</si>
  <si>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</si>
  <si>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</si>
  <si>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</si>
  <si>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</si>
  <si>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</si>
  <si>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</si>
  <si>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</si>
  <si>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</si>
  <si>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</si>
  <si>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</si>
  <si>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</si>
  <si>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</si>
  <si>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</si>
  <si>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</si>
  <si>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</si>
  <si>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</si>
  <si>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</si>
  <si>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</si>
  <si>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</si>
  <si>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</si>
  <si>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</si>
  <si>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</si>
  <si>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</si>
  <si>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</si>
  <si>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</si>
  <si>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</si>
  <si>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</si>
  <si>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</si>
  <si>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</si>
  <si>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</si>
  <si>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</si>
  <si>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</si>
  <si>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</si>
  <si>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</si>
  <si>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</si>
  <si>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</si>
  <si>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</si>
  <si>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</si>
  <si>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</si>
  <si>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</si>
  <si>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</si>
  <si>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</si>
  <si>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Konzervatívny</t>
  </si>
  <si>
    <t>Vyvážený</t>
  </si>
  <si>
    <t>Rastový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</si>
  <si>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</si>
  <si>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</si>
  <si>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</si>
  <si>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</si>
  <si>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</si>
  <si>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</si>
  <si>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</si>
  <si>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</si>
  <si>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Prvá Penzijná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</si>
  <si>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</si>
  <si>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</si>
  <si>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</si>
  <si>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</si>
  <si>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</si>
  <si>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</si>
  <si>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</si>
  <si>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</si>
  <si>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</si>
  <si>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</si>
  <si>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</si>
  <si>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</si>
  <si>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</si>
  <si>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</si>
  <si>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</si>
  <si>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</si>
  <si>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</si>
  <si>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</si>
  <si>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</si>
  <si>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</si>
  <si>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</si>
  <si>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</si>
  <si>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</si>
  <si>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</si>
  <si>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</si>
  <si>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</si>
  <si>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</si>
  <si>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</si>
  <si>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</si>
  <si>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</si>
  <si>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</si>
  <si>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</si>
  <si>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</si>
  <si>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</si>
  <si>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</si>
  <si>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</si>
  <si>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</si>
  <si>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</si>
  <si>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</si>
  <si>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</si>
  <si>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</si>
  <si>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</si>
  <si>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</si>
  <si>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</si>
  <si>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</si>
  <si>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</si>
  <si>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</si>
  <si>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</si>
  <si>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</si>
  <si>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</si>
  <si>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</si>
  <si>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 xml:space="preserve">   Fin. spoločnosti (podiel na úveroch fin. spol.)</t>
  </si>
  <si>
    <t>HHI pri rovnomer. rozložení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</si>
  <si>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</si>
  <si>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</si>
  <si>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</si>
  <si>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</si>
  <si>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</si>
  <si>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</si>
  <si>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</si>
  <si>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</si>
  <si>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</si>
  <si>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</si>
  <si>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Rizikovo vážené aktíva bankovej knihy**</t>
  </si>
  <si>
    <t>Rizikovo vážené aktíva obchodnej knihy**</t>
  </si>
  <si>
    <t>Iné rizikovo vážené aktíva**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</si>
  <si>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</si>
  <si>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</si>
  <si>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</si>
  <si>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</si>
  <si>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</si>
  <si>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</si>
  <si>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</si>
  <si>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</si>
  <si>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>Axa DSS</t>
  </si>
  <si>
    <t>ČSOB DSS</t>
  </si>
  <si>
    <t>Doplnková dôchodková spoločnosť Tatra banky, a.s.</t>
  </si>
  <si>
    <t>Axa d.d.s., a.s.</t>
  </si>
  <si>
    <t>Stabilita, d.d.s., a.s.</t>
  </si>
  <si>
    <t>Allianz Asset Management</t>
  </si>
  <si>
    <t xml:space="preserve">    Špeciálne fondy</t>
  </si>
  <si>
    <t xml:space="preserve">    Realitné fondy</t>
  </si>
  <si>
    <t xml:space="preserve">  Zahraničné (**)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</si>
  <si>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</si>
  <si>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</si>
  <si>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</si>
  <si>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</si>
  <si>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</si>
  <si>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</si>
  <si>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</si>
  <si>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>AEGON d.d.s., a.s.</t>
  </si>
  <si>
    <t>AEGON d.d.d., a.s.</t>
  </si>
  <si>
    <t>Prvá penzijná</t>
  </si>
  <si>
    <t xml:space="preserve">  Akcie</t>
  </si>
  <si>
    <t>Veľká majetková angažovanosť v rámci skupín (počet prekročení limitu)</t>
  </si>
  <si>
    <t>Správcovské spoločnosti</t>
  </si>
  <si>
    <t xml:space="preserve">  Správcovské spoločnosti</t>
  </si>
  <si>
    <t xml:space="preserve">  Podielové listy</t>
  </si>
  <si>
    <t xml:space="preserve">  Ostatné prevoditeľné CP</t>
  </si>
  <si>
    <t xml:space="preserve">  Nástroje peňažného trhu</t>
  </si>
  <si>
    <t xml:space="preserve">  CP vydané zahraničnými subjektami KI</t>
  </si>
  <si>
    <t xml:space="preserve">  Deriváty - typ A</t>
  </si>
  <si>
    <t xml:space="preserve">  Deriváty - typ B</t>
  </si>
  <si>
    <t xml:space="preserve">  Deriváty - typ C</t>
  </si>
  <si>
    <t xml:space="preserve">  Deriváty - typ D</t>
  </si>
  <si>
    <t xml:space="preserve">  Derivátové nástroje na presun úverového rizika</t>
  </si>
  <si>
    <t xml:space="preserve">  Finančné rozdielové zmluvy</t>
  </si>
  <si>
    <t xml:space="preserve">  Deriváty - typ E</t>
  </si>
  <si>
    <t xml:space="preserve">Deriváty - typ A – Podľa § 5 ods. 1 písm. d) zákona o cenných papieroch
Deriváty - typ B – Podľa § 5 ods. 1 písm. e) zákona o cenných papieroch
Deriváty - typ C – Podľa § 5 ods. 1 písm. f) zákona o cenných papieroch
Deriváty - typ D – Podľa § 5 ods. 1 písm. g) zákona o cenných papieroch
Deriváty - typ E – Podľa § 5 ods. 1 písm. j) zákona o cenných papieroch
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</si>
  <si>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</si>
  <si>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OPERÁCIE NA MEDZIBANKOVOM TRHU CELKOM*</t>
  </si>
  <si>
    <t>CENNÉ PAPIERE A DERIVÁTY CELKOM</t>
  </si>
  <si>
    <t>VKLADY A PRIJATÉ ÚVERY OD KLIENTOV CELKOM</t>
  </si>
  <si>
    <t xml:space="preserve">        z toho: vklady poistené vo Fonde ochrany vkladov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</si>
  <si>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</si>
  <si>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</si>
  <si>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</si>
  <si>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</si>
  <si>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</si>
  <si>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</si>
  <si>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</si>
  <si>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</si>
  <si>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</si>
  <si>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</si>
  <si>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</si>
  <si>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</si>
  <si>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</si>
  <si>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</si>
  <si>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</si>
  <si>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27 inštitúcií bola hodnota HHI 370.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</si>
  <si>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27 inštitúcií bola hodnota HHI 370.
</t>
  </si>
  <si>
    <t>Objem spolu 
(31.12.2009)</t>
  </si>
  <si>
    <t>Hodnota k 
31.12.2009</t>
  </si>
  <si>
    <t>Hodnota k 31.12.2008</t>
  </si>
  <si>
    <t>Priemer vážený menova-
teľom 
(31.12.2008)</t>
  </si>
  <si>
    <t>Základné charakteristiky obchodníkov s cennými papiermi (OCP) k 31.12.2009 (údaje v tis. EUR)</t>
  </si>
  <si>
    <t>Objem obchodov podľa jednotlivých investičných služieb k 31.12.2009 (údaje v tis. EUR)</t>
  </si>
  <si>
    <t>Správcovské spoločnosti k 31.12.2009</t>
  </si>
  <si>
    <t>Náklady, výnosy a ukazovatele ziskovosti tuzemských správcovských spoločností k 31.12.2009 (údaje v tis. EUR)</t>
  </si>
  <si>
    <t>Štruktúra otvorených podielových fondov k 31.12.2009 (údaje v tis. EUR)</t>
  </si>
  <si>
    <t>Čisté predaje otvorených podielových fondov k 31.12.2009 (údaje v tis. EUR)</t>
  </si>
  <si>
    <t>Priemerné výkonnosti otvorených podielových fondov k 31.12.2009 (údaje v % p.a.)</t>
  </si>
  <si>
    <t>Štruktúra majetku tuzemských podielových fondov k 31.12.2009 (údaje v tis. EUR)</t>
  </si>
  <si>
    <t>Doplnkové dôchodkové spoločnosti k 31.12.2009</t>
  </si>
  <si>
    <t>Hospodársky výsledok DDS k 31.12.2009 (údaje v tis. EUR)</t>
  </si>
  <si>
    <t>Dôchodkové správcovské spoločnosti k 31.12.2009</t>
  </si>
  <si>
    <t>Hospodársky výsledok DSS k 31.12.2009 (údaje v tis. EUR)</t>
  </si>
  <si>
    <t>Priemer vážený menova-
teľom 
(31.12.2009)</t>
  </si>
  <si>
    <t>NAV k 31.12.2009</t>
  </si>
  <si>
    <t>Hodnota k 31.12.2009</t>
  </si>
  <si>
    <t>NAV k 31.12.2009</t>
  </si>
  <si>
    <t>Akcie a podielové listy</t>
  </si>
  <si>
    <t>Pokladničné poukážky</t>
  </si>
  <si>
    <t>Ostatné pohľadávky</t>
  </si>
  <si>
    <t>Počet klientov (*)</t>
  </si>
  <si>
    <t>(*)  Údaje o počte sporiteľov pochádzajú priamo od dôchodkových správcovských spoločností a ich súčet za celý sektor sa môže líšiť od údaju o celkovom počte sporiteľov pochádzajúcom zo Sociálnej poisťovne.</t>
  </si>
  <si>
    <t>Alico Funds Central Europe</t>
  </si>
  <si>
    <t>12 mesiacov</t>
  </si>
  <si>
    <t>2 %</t>
  </si>
  <si>
    <t>-14 %</t>
  </si>
  <si>
    <t>100 %</t>
  </si>
  <si>
    <t>56 %</t>
  </si>
  <si>
    <t>72 %</t>
  </si>
  <si>
    <t>1 %</t>
  </si>
  <si>
    <t>57 %</t>
  </si>
  <si>
    <t>54 %</t>
  </si>
  <si>
    <t>71 %</t>
  </si>
  <si>
    <t>0 %</t>
  </si>
  <si>
    <t>10 %</t>
  </si>
  <si>
    <t>25 %</t>
  </si>
  <si>
    <t>64 %</t>
  </si>
  <si>
    <t>85 %</t>
  </si>
  <si>
    <t>11 %</t>
  </si>
  <si>
    <t>24 %</t>
  </si>
  <si>
    <t>65 %</t>
  </si>
  <si>
    <t>-3 %</t>
  </si>
  <si>
    <t>26 %</t>
  </si>
  <si>
    <t>47 %</t>
  </si>
  <si>
    <t>70 %</t>
  </si>
  <si>
    <t>-28 %</t>
  </si>
  <si>
    <t>52 %</t>
  </si>
  <si>
    <t>68 %</t>
  </si>
  <si>
    <t>12 %</t>
  </si>
  <si>
    <t>90 %</t>
  </si>
  <si>
    <t>97 %</t>
  </si>
  <si>
    <t>-15 %</t>
  </si>
  <si>
    <t>76 %</t>
  </si>
  <si>
    <t>6 %</t>
  </si>
  <si>
    <t>-63 %</t>
  </si>
  <si>
    <t>13 %</t>
  </si>
  <si>
    <t>63 %</t>
  </si>
  <si>
    <t>-92 %</t>
  </si>
  <si>
    <t>50 %</t>
  </si>
  <si>
    <t>69 %</t>
  </si>
  <si>
    <t>30 %</t>
  </si>
  <si>
    <t>84 %</t>
  </si>
  <si>
    <t>33 %</t>
  </si>
  <si>
    <t>21 %</t>
  </si>
  <si>
    <t>44 %</t>
  </si>
  <si>
    <t>18 %</t>
  </si>
  <si>
    <t>86 %</t>
  </si>
  <si>
    <t>-4 %</t>
  </si>
  <si>
    <t>79 %</t>
  </si>
  <si>
    <t>94 %</t>
  </si>
  <si>
    <t>-32 %</t>
  </si>
  <si>
    <t>58 %</t>
  </si>
  <si>
    <t>81 %</t>
  </si>
  <si>
    <t>-1 %</t>
  </si>
  <si>
    <t>74 %</t>
  </si>
  <si>
    <t>16 %</t>
  </si>
  <si>
    <t>3 %</t>
  </si>
  <si>
    <t>14 %</t>
  </si>
  <si>
    <t>99 %</t>
  </si>
  <si>
    <t>61 %</t>
  </si>
  <si>
    <t>83 %</t>
  </si>
  <si>
    <t>9 %</t>
  </si>
  <si>
    <t>60 %</t>
  </si>
  <si>
    <t>15 %</t>
  </si>
  <si>
    <t>1688 %</t>
  </si>
  <si>
    <t>92 %</t>
  </si>
  <si>
    <t>20 %</t>
  </si>
  <si>
    <t>62 %</t>
  </si>
  <si>
    <t>45 %</t>
  </si>
  <si>
    <t>-17 %</t>
  </si>
  <si>
    <t>-24 %</t>
  </si>
  <si>
    <t>31 %</t>
  </si>
  <si>
    <t>98 %</t>
  </si>
  <si>
    <t>-49 %</t>
  </si>
  <si>
    <t>93 %</t>
  </si>
  <si>
    <t>-16 %</t>
  </si>
  <si>
    <t>-8 %</t>
  </si>
  <si>
    <t>-2 %</t>
  </si>
  <si>
    <t>77 %</t>
  </si>
  <si>
    <t>42 %</t>
  </si>
  <si>
    <t>75 %</t>
  </si>
  <si>
    <t>40 %</t>
  </si>
  <si>
    <t>4 %</t>
  </si>
  <si>
    <t>-13 %</t>
  </si>
  <si>
    <t>17 %</t>
  </si>
  <si>
    <t>5 %</t>
  </si>
  <si>
    <t>-47 %</t>
  </si>
  <si>
    <t>78 %</t>
  </si>
  <si>
    <t>59 %</t>
  </si>
  <si>
    <t>-51 %</t>
  </si>
  <si>
    <t>2928 %</t>
  </si>
  <si>
    <t>87 %</t>
  </si>
  <si>
    <t>-75 %</t>
  </si>
  <si>
    <t>43 %</t>
  </si>
  <si>
    <t>8 %</t>
  </si>
  <si>
    <t>-76 %</t>
  </si>
  <si>
    <t>-6 %</t>
  </si>
  <si>
    <t>-43 %</t>
  </si>
  <si>
    <t>91 %</t>
  </si>
  <si>
    <t>55 %</t>
  </si>
  <si>
    <t>-60 %</t>
  </si>
  <si>
    <t>53 %</t>
  </si>
  <si>
    <t>73 %</t>
  </si>
  <si>
    <t>66 %</t>
  </si>
  <si>
    <t>82 %</t>
  </si>
  <si>
    <t>95 %</t>
  </si>
  <si>
    <t>107 %</t>
  </si>
  <si>
    <t>0,53%</t>
  </si>
  <si>
    <t>0,96%</t>
  </si>
  <si>
    <t>-8,28%</t>
  </si>
  <si>
    <t>-0,56%       (7%)</t>
  </si>
  <si>
    <t>0,27%       (38%)</t>
  </si>
  <si>
    <t>0,83%       (11%)</t>
  </si>
  <si>
    <t>3,24%       (44%)</t>
  </si>
  <si>
    <t>6,53%</t>
  </si>
  <si>
    <t>14,73%</t>
  </si>
  <si>
    <t>7,20%</t>
  </si>
  <si>
    <t>-28,37%</t>
  </si>
  <si>
    <t>-4,79%       (10%)</t>
  </si>
  <si>
    <t>1,52%       (33%)</t>
  </si>
  <si>
    <t>11,56%       (7%)</t>
  </si>
  <si>
    <t>24,37%       (43%)</t>
  </si>
  <si>
    <t>59,58%</t>
  </si>
  <si>
    <t>55,09%</t>
  </si>
  <si>
    <t>68,48%</t>
  </si>
  <si>
    <t>-341,67%</t>
  </si>
  <si>
    <t>53,13%       (28%)</t>
  </si>
  <si>
    <t>65,69%       (51%)</t>
  </si>
  <si>
    <t>84,40%       (12%)</t>
  </si>
  <si>
    <t>2632,84%       (9%)</t>
  </si>
  <si>
    <t>81,44%</t>
  </si>
  <si>
    <t>69,31%</t>
  </si>
  <si>
    <t>84,64%</t>
  </si>
  <si>
    <t>0,00%</t>
  </si>
  <si>
    <t>70,23%       (21%)</t>
  </si>
  <si>
    <t>83,32%       (32%)</t>
  </si>
  <si>
    <t>91,54%       (11%)</t>
  </si>
  <si>
    <t>490,56%       (36%)</t>
  </si>
  <si>
    <t>2,86%</t>
  </si>
  <si>
    <t>2,53%</t>
  </si>
  <si>
    <t>2,83%</t>
  </si>
  <si>
    <t>1,21%       (4%)</t>
  </si>
  <si>
    <t>1,87%       (8%)</t>
  </si>
  <si>
    <t>2,89%       (30%)</t>
  </si>
  <si>
    <t>12,83%       (57%)</t>
  </si>
  <si>
    <t>5,09%</t>
  </si>
  <si>
    <t>5,19%</t>
  </si>
  <si>
    <t>4,72%</t>
  </si>
  <si>
    <t>-1,28%</t>
  </si>
  <si>
    <t>2,53%       (14%)</t>
  </si>
  <si>
    <t>3,26%       (13%)</t>
  </si>
  <si>
    <t>5,29%       (26%)</t>
  </si>
  <si>
    <t>12,85%       (44%)</t>
  </si>
  <si>
    <t>2,67%</t>
  </si>
  <si>
    <t>1,67%</t>
  </si>
  <si>
    <t>2,46%</t>
  </si>
  <si>
    <t>-2,98%</t>
  </si>
  <si>
    <t>1,32%       (27%)</t>
  </si>
  <si>
    <t>2,97%       (17%)</t>
  </si>
  <si>
    <t>3,37%       (28%)</t>
  </si>
  <si>
    <t>5,39%       (27%)</t>
  </si>
  <si>
    <t>3,01%</t>
  </si>
  <si>
    <t>7,39%</t>
  </si>
  <si>
    <t>-4,51%</t>
  </si>
  <si>
    <t>-1916,64%</t>
  </si>
  <si>
    <t>1,91%       (21%)</t>
  </si>
  <si>
    <t>3,10%       (23%)</t>
  </si>
  <si>
    <t>5,28%       (33%)</t>
  </si>
  <si>
    <t>26,14%       (15%)</t>
  </si>
  <si>
    <t>-0,28%</t>
  </si>
  <si>
    <t>-0,31%</t>
  </si>
  <si>
    <t>-559,15%</t>
  </si>
  <si>
    <t>-42574,78%</t>
  </si>
  <si>
    <t>-1,77%       (13%)</t>
  </si>
  <si>
    <t>-0,03%       (24%)</t>
  </si>
  <si>
    <t>1,19%       (6%)</t>
  </si>
  <si>
    <t>9,73%       (57%)</t>
  </si>
  <si>
    <t>3,04%</t>
  </si>
  <si>
    <t>2,62%</t>
  </si>
  <si>
    <t>2,85%</t>
  </si>
  <si>
    <t>1,53%       (4%)</t>
  </si>
  <si>
    <t>2,15%       (9%)</t>
  </si>
  <si>
    <t>2,99%       (38%)</t>
  </si>
  <si>
    <t>13,00%       (49%)</t>
  </si>
  <si>
    <t>5,50%</t>
  </si>
  <si>
    <t>3,21%</t>
  </si>
  <si>
    <t>5,55%</t>
  </si>
  <si>
    <t>2,54%       (5%)</t>
  </si>
  <si>
    <t>4,46%       (33%)</t>
  </si>
  <si>
    <t>7,45%       (44%)</t>
  </si>
  <si>
    <t>14,75%       (18%)</t>
  </si>
  <si>
    <t>5,23%</t>
  </si>
  <si>
    <t>4,03%</t>
  </si>
  <si>
    <t>5,64%</t>
  </si>
  <si>
    <t>3,31%       (14%)</t>
  </si>
  <si>
    <t>4,70%       (43%)</t>
  </si>
  <si>
    <t>7,81%       (24%)</t>
  </si>
  <si>
    <t>82,14%       (18%)</t>
  </si>
  <si>
    <t>6,71%</t>
  </si>
  <si>
    <t>3,20%</t>
  </si>
  <si>
    <t>6,36%</t>
  </si>
  <si>
    <t>0,00%       (8%)</t>
  </si>
  <si>
    <t>3,98%       (21%)</t>
  </si>
  <si>
    <t>8,37%       (52%)</t>
  </si>
  <si>
    <t>15,66%       (19%)</t>
  </si>
  <si>
    <t>0,25%</t>
  </si>
  <si>
    <t>0,03%</t>
  </si>
  <si>
    <t>0,32%</t>
  </si>
  <si>
    <t>0,00%       (54%)</t>
  </si>
  <si>
    <t>0,00%       (0%)</t>
  </si>
  <si>
    <t>0,00%       (6%)</t>
  </si>
  <si>
    <t>1,56%       (32%)</t>
  </si>
  <si>
    <t>74,59%</t>
  </si>
  <si>
    <t>91,36%</t>
  </si>
  <si>
    <t>83,16%</t>
  </si>
  <si>
    <t>8,41%</t>
  </si>
  <si>
    <t>63,74%       (16%)</t>
  </si>
  <si>
    <t>74,06%       (33%)</t>
  </si>
  <si>
    <t>95,89%       (27%)</t>
  </si>
  <si>
    <t>648,86%       (22%)</t>
  </si>
  <si>
    <t>119,66%</t>
  </si>
  <si>
    <t>121,88%</t>
  </si>
  <si>
    <t>133,91%</t>
  </si>
  <si>
    <t>23,99%       (6%)</t>
  </si>
  <si>
    <t>164,86%       (66%)</t>
  </si>
  <si>
    <t>259,52%       (11%)</t>
  </si>
  <si>
    <t>547,83%       (10%)</t>
  </si>
  <si>
    <t>40,65%</t>
  </si>
  <si>
    <t>29,18%</t>
  </si>
  <si>
    <t>42,70%</t>
  </si>
  <si>
    <t>11,06%       (3%)</t>
  </si>
  <si>
    <t>38,72%       (45%)</t>
  </si>
  <si>
    <t>54,82%       (19%)</t>
  </si>
  <si>
    <t>101,73%       (29%)</t>
  </si>
  <si>
    <t>-0,89%</t>
  </si>
  <si>
    <t>-49,61%</t>
  </si>
  <si>
    <t>0,06%</t>
  </si>
  <si>
    <t>-22,56%</t>
  </si>
  <si>
    <t>-3,29%       (47%)</t>
  </si>
  <si>
    <t>0,00%       (24%)</t>
  </si>
  <si>
    <t>1,76%       (8%)</t>
  </si>
  <si>
    <t>93,61%       (13%)</t>
  </si>
  <si>
    <t>-0,04%</t>
  </si>
  <si>
    <t>22,49%</t>
  </si>
  <si>
    <t>-0,35%</t>
  </si>
  <si>
    <t>-135,37%</t>
  </si>
  <si>
    <t>-0,71%       (28%)</t>
  </si>
  <si>
    <t>2,15%       (24%)</t>
  </si>
  <si>
    <t>37,02%       (34%)</t>
  </si>
  <si>
    <t>-0,93%</t>
  </si>
  <si>
    <t>-27,12%</t>
  </si>
  <si>
    <t>-0,29%</t>
  </si>
  <si>
    <t>-116,09%</t>
  </si>
  <si>
    <t>-5,04%       (32%)</t>
  </si>
  <si>
    <t>0,00%       (29%)</t>
  </si>
  <si>
    <t>2,08%       (6%)</t>
  </si>
  <si>
    <t>37,02%       (25%)</t>
  </si>
  <si>
    <t>2,10%</t>
  </si>
  <si>
    <t>-58,92%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</si>
  <si>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</si>
  <si>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</si>
  <si>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</si>
  <si>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</si>
  <si>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* Zmena ekonomickej hodnoty je odhadnutá na základe údajov o zmluvných zostatkových dobách do najbližšieho precenenia úrokových sadzieb, resp. splatnosti za predpokladu paralelného nárastu úrokových sadzieb o 1 p. b.</t>
  </si>
  <si>
    <t>-0,75%</t>
  </si>
  <si>
    <t>-0,68%</t>
  </si>
  <si>
    <t>-4,79%</t>
  </si>
  <si>
    <t>-0,12%       (51%)</t>
  </si>
  <si>
    <t>0,00%       (36%)</t>
  </si>
  <si>
    <t>0,98%       (6%)</t>
  </si>
  <si>
    <t>-0,53%</t>
  </si>
  <si>
    <t>-0,46%</t>
  </si>
  <si>
    <t>-4,86%</t>
  </si>
  <si>
    <t>-0,78%       (21%)</t>
  </si>
  <si>
    <t>-0,03%       (42%)</t>
  </si>
  <si>
    <t>0,00%       (12%)</t>
  </si>
  <si>
    <t>1,55%       (18%)</t>
  </si>
  <si>
    <t>-11,41%</t>
  </si>
  <si>
    <t>-11,67%</t>
  </si>
  <si>
    <t>-27,49%</t>
  </si>
  <si>
    <t>-16,33%       (26%)</t>
  </si>
  <si>
    <t>-9,58%       (32%)</t>
  </si>
  <si>
    <t>-5,93%       (24%)</t>
  </si>
  <si>
    <t>-1,17%       (10%)</t>
  </si>
  <si>
    <t>-10,83%</t>
  </si>
  <si>
    <t>-10,60%</t>
  </si>
  <si>
    <t>-69,95%</t>
  </si>
  <si>
    <t>-16,36%       (26%)</t>
  </si>
  <si>
    <t>-9,15%       (32%)</t>
  </si>
  <si>
    <t>-4,38%       (26%)</t>
  </si>
  <si>
    <t>8,86%       (9%)</t>
  </si>
  <si>
    <t>-111,12%</t>
  </si>
  <si>
    <t>-99,21%</t>
  </si>
  <si>
    <t>-126,43%</t>
  </si>
  <si>
    <t>-780,26%</t>
  </si>
  <si>
    <t>-321,14%       (27%)</t>
  </si>
  <si>
    <t>-167,06%       (19%)</t>
  </si>
  <si>
    <t>25,27%       (7%)</t>
  </si>
  <si>
    <t>155,10%       (40%)</t>
  </si>
  <si>
    <t>-104,54%</t>
  </si>
  <si>
    <t>-87,72%</t>
  </si>
  <si>
    <t>-107,42%</t>
  </si>
  <si>
    <t>-426,60%</t>
  </si>
  <si>
    <t>-81,78%       (34%)</t>
  </si>
  <si>
    <t>-67,11%       (8%)</t>
  </si>
  <si>
    <t>-28,44%       (39%)</t>
  </si>
  <si>
    <t>48,26%       (10%)</t>
  </si>
  <si>
    <t>-1,42%</t>
  </si>
  <si>
    <t>-18,66%</t>
  </si>
  <si>
    <t>-2,27%</t>
  </si>
  <si>
    <t>-174,25%</t>
  </si>
  <si>
    <t>-21,06%       (26%)</t>
  </si>
  <si>
    <t>15,35%       (14%)</t>
  </si>
  <si>
    <t>54,07%       (32%)</t>
  </si>
  <si>
    <t>437,11%       (19%)</t>
  </si>
  <si>
    <t>Ukazovateľ likvidných aktív v zmysle § 13 Opatrenia NBS č. 18/2008 v znení neskorších predpisov</t>
  </si>
  <si>
    <t>132,43%</t>
  </si>
  <si>
    <t>145,67%</t>
  </si>
  <si>
    <t>137,42%</t>
  </si>
  <si>
    <t>93,11%</t>
  </si>
  <si>
    <t>128,58%       (56%)</t>
  </si>
  <si>
    <t>152,92%       (30%)</t>
  </si>
  <si>
    <t>227,13%       (11%)</t>
  </si>
  <si>
    <t>1521,54%       (3%)</t>
  </si>
  <si>
    <t>12,04%</t>
  </si>
  <si>
    <t>17,55%</t>
  </si>
  <si>
    <t>3461,31%</t>
  </si>
  <si>
    <t>0,19%</t>
  </si>
  <si>
    <t>3,66%       (8%)</t>
  </si>
  <si>
    <t>6,35%       (31%)</t>
  </si>
  <si>
    <t>22,65%       (33%)</t>
  </si>
  <si>
    <t>432400,00%       (28%)</t>
  </si>
  <si>
    <t>24,14%</t>
  </si>
  <si>
    <t>41,56%</t>
  </si>
  <si>
    <t>24,41%</t>
  </si>
  <si>
    <t>-17,64%</t>
  </si>
  <si>
    <t>1,12%       (11%)</t>
  </si>
  <si>
    <t>8,55%       (6%)</t>
  </si>
  <si>
    <t>27,59%       (31%)</t>
  </si>
  <si>
    <t>380,44%       (52%)</t>
  </si>
  <si>
    <t>43,82%</t>
  </si>
  <si>
    <t>36,08%</t>
  </si>
  <si>
    <t>48,78%</t>
  </si>
  <si>
    <t>6,75%</t>
  </si>
  <si>
    <t>21,94%       (3%)</t>
  </si>
  <si>
    <t>44,03%       (35%)</t>
  </si>
  <si>
    <t>54,14%       (40%)</t>
  </si>
  <si>
    <t>131,11%       (15%)</t>
  </si>
  <si>
    <t>76,65%</t>
  </si>
  <si>
    <t>69,68%</t>
  </si>
  <si>
    <t>82,49%</t>
  </si>
  <si>
    <t>66,23%       (9%)</t>
  </si>
  <si>
    <t>81,79%       (68%)</t>
  </si>
  <si>
    <t>110,53%       (20%)</t>
  </si>
  <si>
    <t>537,80%       (4%)</t>
  </si>
  <si>
    <t>-44,65%</t>
  </si>
  <si>
    <t>-35,81%</t>
  </si>
  <si>
    <t>-85,54%</t>
  </si>
  <si>
    <t>-45,69%       (53%)</t>
  </si>
  <si>
    <t>-27,50%       (36%)</t>
  </si>
  <si>
    <t>1,18%       (4%)</t>
  </si>
  <si>
    <t>73,71%       (7%)</t>
  </si>
  <si>
    <t>-3,25%</t>
  </si>
  <si>
    <t>-4,63%</t>
  </si>
  <si>
    <t>-79,71%</t>
  </si>
  <si>
    <t>-16,77%       (7%)</t>
  </si>
  <si>
    <t>-0,05%       (54%)</t>
  </si>
  <si>
    <t>3,32%       (14%)</t>
  </si>
  <si>
    <t>73,71%       (25%)</t>
  </si>
  <si>
    <t>-50,78%</t>
  </si>
  <si>
    <t>-42,39%</t>
  </si>
  <si>
    <t>-67,18%</t>
  </si>
  <si>
    <t>-50,95%       (57%)</t>
  </si>
  <si>
    <t>-30,44%       (36%)</t>
  </si>
  <si>
    <t>-15,72%       (3%)</t>
  </si>
  <si>
    <t>73,71%       (5%)</t>
  </si>
  <si>
    <t>-9,23%</t>
  </si>
  <si>
    <t>-10,65%</t>
  </si>
  <si>
    <t>-77,96%</t>
  </si>
  <si>
    <t>-18,53%       (29%)</t>
  </si>
  <si>
    <t>-9,29%       (15%)</t>
  </si>
  <si>
    <t>1,68%       (31%)</t>
  </si>
  <si>
    <t>12,57%</t>
  </si>
  <si>
    <t>11,44%</t>
  </si>
  <si>
    <t>12,25%</t>
  </si>
  <si>
    <t>8,43%</t>
  </si>
  <si>
    <t>11,12%       (33%)</t>
  </si>
  <si>
    <t>12,77%       (38%)</t>
  </si>
  <si>
    <t>17,88%       (20%)</t>
  </si>
  <si>
    <t>53,89%       (2%)</t>
  </si>
  <si>
    <t>88,49%</t>
  </si>
  <si>
    <t>85,74%</t>
  </si>
  <si>
    <t>86,94%</t>
  </si>
  <si>
    <t>66,66%</t>
  </si>
  <si>
    <t>79,42%       (8%)</t>
  </si>
  <si>
    <t>91,87%       (52%)</t>
  </si>
  <si>
    <t>99,51%       (28%)</t>
  </si>
  <si>
    <t>100,00%       (5%)</t>
  </si>
  <si>
    <t>8,50%</t>
  </si>
  <si>
    <t>6,61%</t>
  </si>
  <si>
    <t>5,24%</t>
  </si>
  <si>
    <t>7,10%       (31%)</t>
  </si>
  <si>
    <t>8,65%       (40%)</t>
  </si>
  <si>
    <t>12,16%       (20%)</t>
  </si>
  <si>
    <t>59,39%       (2%)</t>
  </si>
  <si>
    <t>36,36%</t>
  </si>
  <si>
    <t>30,08%</t>
  </si>
  <si>
    <t>30,98%</t>
  </si>
  <si>
    <t>5,07%</t>
  </si>
  <si>
    <t>28,08%       (33%)</t>
  </si>
  <si>
    <t>37,34%       (38%)</t>
  </si>
  <si>
    <t>55,13%       (20%)</t>
  </si>
  <si>
    <t>85,15%       (2%)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</si>
</sst>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Sk&quot;;\-#,##0&quot; Sk&quot;"/>
    <numFmt numFmtId="179" formatCode="#,##0&quot; Sk&quot;;[Red]\-#,##0&quot; Sk&quot;"/>
    <numFmt numFmtId="180" formatCode="#,##0.00&quot; Sk&quot;;\-#,##0.00&quot; Sk&quot;"/>
    <numFmt numFmtId="181" formatCode="#,##0.00&quot; Sk&quot;;[Red]\-#,##0.00&quot; Sk&quot;"/>
    <numFmt numFmtId="182" formatCode="_-* #,##0&quot; Sk&quot;_-;\-* #,##0&quot; Sk&quot;_-;_-* &quot;-&quot;&quot; Sk&quot;_-;_-@_-"/>
    <numFmt numFmtId="183" formatCode="_-* #,##0_ _S_k_-;\-* #,##0_ _S_k_-;_-* &quot;-&quot;_ _S_k_-;_-@_-"/>
    <numFmt numFmtId="184" formatCode="_-* #,##0.00&quot; Sk&quot;_-;\-* #,##0.00&quot; Sk&quot;_-;_-* &quot;-&quot;??&quot; Sk&quot;_-;_-@_-"/>
    <numFmt numFmtId="185" formatCode="_-* #,##0.00_ _S_k_-;\-* #,##0.00_ _S_k_-;_-* &quot;-&quot;??_ _S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0.0000"/>
    <numFmt numFmtId="191" formatCode="###\ ###\ ###\ ##0"/>
    <numFmt numFmtId="192" formatCode="0.0%"/>
    <numFmt numFmtId="193" formatCode="0.000%"/>
    <numFmt numFmtId="194" formatCode="0.000"/>
    <numFmt numFmtId="195" formatCode="[$€-2]\ #,##0.00_);[Red]\([$€-2]\ #,##0.00\)"/>
    <numFmt numFmtId="196" formatCode="0.000000000"/>
    <numFmt numFmtId="197" formatCode="0.00000000"/>
    <numFmt numFmtId="198" formatCode="0.0000000"/>
    <numFmt numFmtId="199" formatCode="0.000000"/>
    <numFmt numFmtId="200" formatCode="0.0"/>
    <numFmt numFmtId="201" formatCode="#,##0.0"/>
  </numFmts>
  <fonts count="16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3" xfId="0" applyFont="1" applyFill="1" applyBorder="1" applyAlignment="1">
      <alignment vertical="top"/>
    </xf>
    <xf numFmtId="0" fontId="0" fillId="2" borderId="3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5" xfId="21" applyFont="1" applyFill="1" applyBorder="1" applyAlignment="1">
      <alignment vertical="top" wrapText="1"/>
      <protection/>
    </xf>
    <xf numFmtId="0" fontId="1" fillId="2" borderId="6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justify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center" wrapText="1"/>
    </xf>
    <xf numFmtId="3" fontId="5" fillId="2" borderId="0" xfId="21" applyNumberFormat="1" applyFill="1">
      <alignment/>
      <protection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9" fontId="0" fillId="2" borderId="0" xfId="22" applyFill="1" applyAlignment="1">
      <alignment/>
    </xf>
    <xf numFmtId="0" fontId="1" fillId="0" borderId="2" xfId="0" applyFont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9" fontId="1" fillId="0" borderId="6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9" fontId="1" fillId="2" borderId="1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9" fontId="1" fillId="2" borderId="12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3" fontId="1" fillId="2" borderId="8" xfId="0" applyNumberFormat="1" applyFont="1" applyFill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/>
    </xf>
    <xf numFmtId="0" fontId="3" fillId="0" borderId="8" xfId="0" applyFont="1" applyBorder="1" applyAlignment="1">
      <alignment vertical="top" wrapText="1"/>
    </xf>
    <xf numFmtId="0" fontId="7" fillId="0" borderId="0" xfId="0" applyFont="1" applyAlignment="1">
      <alignment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10" fontId="1" fillId="0" borderId="6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9" fontId="1" fillId="0" borderId="6" xfId="0" applyNumberFormat="1" applyFont="1" applyBorder="1" applyAlignment="1">
      <alignment horizontal="right" wrapText="1"/>
    </xf>
    <xf numFmtId="9" fontId="1" fillId="2" borderId="6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 wrapText="1"/>
    </xf>
    <xf numFmtId="3" fontId="1" fillId="2" borderId="9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justify" vertical="top" wrapText="1"/>
    </xf>
    <xf numFmtId="9" fontId="1" fillId="2" borderId="0" xfId="0" applyNumberFormat="1" applyFont="1" applyFill="1" applyBorder="1" applyAlignment="1">
      <alignment horizontal="right" wrapText="1"/>
    </xf>
    <xf numFmtId="9" fontId="1" fillId="2" borderId="0" xfId="0" applyNumberFormat="1" applyFont="1" applyFill="1" applyBorder="1" applyAlignment="1">
      <alignment horizontal="right" wrapText="1"/>
    </xf>
    <xf numFmtId="1" fontId="1" fillId="0" borderId="13" xfId="0" applyNumberFormat="1" applyFont="1" applyFill="1" applyBorder="1" applyAlignment="1">
      <alignment horizontal="right" vertical="top" wrapText="1"/>
    </xf>
    <xf numFmtId="3" fontId="1" fillId="3" borderId="14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3" borderId="14" xfId="0" applyNumberFormat="1" applyFont="1" applyFill="1" applyBorder="1" applyAlignment="1">
      <alignment horizontal="right" vertical="top" wrapText="1"/>
    </xf>
    <xf numFmtId="3" fontId="1" fillId="3" borderId="14" xfId="0" applyNumberFormat="1" applyFont="1" applyFill="1" applyBorder="1" applyAlignment="1">
      <alignment horizontal="right" wrapText="1"/>
    </xf>
    <xf numFmtId="3" fontId="1" fillId="3" borderId="15" xfId="0" applyNumberFormat="1" applyFont="1" applyFill="1" applyBorder="1" applyAlignment="1">
      <alignment horizontal="right" vertical="top" wrapText="1"/>
    </xf>
    <xf numFmtId="1" fontId="1" fillId="3" borderId="15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21" applyFont="1" applyFill="1" applyBorder="1" applyAlignment="1">
      <alignment horizontal="justify"/>
      <protection/>
    </xf>
    <xf numFmtId="0" fontId="3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justify" vertical="top" wrapText="1"/>
      <protection/>
    </xf>
    <xf numFmtId="9" fontId="1" fillId="2" borderId="0" xfId="21" applyNumberFormat="1" applyFont="1" applyFill="1" applyBorder="1" applyAlignment="1">
      <alignment horizontal="right" vertical="top"/>
      <protection/>
    </xf>
    <xf numFmtId="3" fontId="1" fillId="2" borderId="10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10" fontId="1" fillId="0" borderId="2" xfId="22" applyNumberFormat="1" applyFont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top" wrapText="1"/>
    </xf>
    <xf numFmtId="10" fontId="1" fillId="2" borderId="2" xfId="22" applyNumberFormat="1" applyFont="1" applyFill="1" applyBorder="1" applyAlignment="1">
      <alignment horizontal="right" vertical="center" wrapText="1"/>
    </xf>
    <xf numFmtId="10" fontId="1" fillId="2" borderId="0" xfId="22" applyNumberFormat="1" applyFont="1" applyFill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center" wrapText="1"/>
    </xf>
    <xf numFmtId="10" fontId="1" fillId="0" borderId="0" xfId="22" applyNumberFormat="1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0" fontId="1" fillId="2" borderId="8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 wrapText="1"/>
    </xf>
    <xf numFmtId="1" fontId="1" fillId="0" borderId="5" xfId="0" applyNumberFormat="1" applyFont="1" applyBorder="1" applyAlignment="1">
      <alignment horizontal="right" wrapText="1"/>
    </xf>
    <xf numFmtId="1" fontId="1" fillId="0" borderId="6" xfId="0" applyNumberFormat="1" applyFont="1" applyBorder="1" applyAlignment="1">
      <alignment horizontal="right" wrapText="1"/>
    </xf>
    <xf numFmtId="1" fontId="1" fillId="2" borderId="0" xfId="0" applyNumberFormat="1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1" fontId="1" fillId="2" borderId="10" xfId="0" applyNumberFormat="1" applyFont="1" applyFill="1" applyBorder="1" applyAlignment="1">
      <alignment horizontal="right" wrapText="1"/>
    </xf>
    <xf numFmtId="1" fontId="1" fillId="2" borderId="5" xfId="0" applyNumberFormat="1" applyFont="1" applyFill="1" applyBorder="1" applyAlignment="1">
      <alignment horizontal="right" vertical="top" wrapText="1"/>
    </xf>
    <xf numFmtId="192" fontId="1" fillId="2" borderId="10" xfId="0" applyNumberFormat="1" applyFont="1" applyFill="1" applyBorder="1" applyAlignment="1">
      <alignment horizontal="right" wrapText="1"/>
    </xf>
    <xf numFmtId="192" fontId="1" fillId="0" borderId="3" xfId="0" applyNumberFormat="1" applyFont="1" applyBorder="1" applyAlignment="1">
      <alignment horizontal="right" wrapText="1"/>
    </xf>
    <xf numFmtId="192" fontId="1" fillId="0" borderId="8" xfId="0" applyNumberFormat="1" applyFont="1" applyBorder="1" applyAlignment="1">
      <alignment horizontal="right" wrapText="1"/>
    </xf>
    <xf numFmtId="192" fontId="1" fillId="2" borderId="8" xfId="0" applyNumberFormat="1" applyFont="1" applyFill="1" applyBorder="1" applyAlignment="1">
      <alignment horizontal="right" wrapText="1"/>
    </xf>
    <xf numFmtId="192" fontId="1" fillId="0" borderId="10" xfId="0" applyNumberFormat="1" applyFont="1" applyBorder="1" applyAlignment="1">
      <alignment horizontal="right" wrapText="1"/>
    </xf>
    <xf numFmtId="192" fontId="1" fillId="2" borderId="3" xfId="0" applyNumberFormat="1" applyFont="1" applyFill="1" applyBorder="1" applyAlignment="1">
      <alignment horizontal="right" wrapText="1"/>
    </xf>
    <xf numFmtId="192" fontId="1" fillId="0" borderId="2" xfId="0" applyNumberFormat="1" applyFont="1" applyBorder="1" applyAlignment="1">
      <alignment horizontal="right" vertical="top" wrapText="1"/>
    </xf>
    <xf numFmtId="192" fontId="1" fillId="2" borderId="2" xfId="0" applyNumberFormat="1" applyFont="1" applyFill="1" applyBorder="1" applyAlignment="1">
      <alignment horizontal="right" vertical="top" wrapText="1"/>
    </xf>
    <xf numFmtId="192" fontId="1" fillId="0" borderId="5" xfId="0" applyNumberFormat="1" applyFont="1" applyBorder="1" applyAlignment="1">
      <alignment horizontal="right" vertical="top" wrapText="1"/>
    </xf>
    <xf numFmtId="192" fontId="1" fillId="2" borderId="5" xfId="0" applyNumberFormat="1" applyFont="1" applyFill="1" applyBorder="1" applyAlignment="1">
      <alignment horizontal="right" vertical="top" wrapText="1"/>
    </xf>
    <xf numFmtId="192" fontId="1" fillId="0" borderId="6" xfId="0" applyNumberFormat="1" applyFont="1" applyBorder="1" applyAlignment="1">
      <alignment horizontal="right" vertical="top" wrapText="1"/>
    </xf>
    <xf numFmtId="192" fontId="1" fillId="2" borderId="6" xfId="0" applyNumberFormat="1" applyFont="1" applyFill="1" applyBorder="1" applyAlignment="1">
      <alignment horizontal="right" vertical="top" wrapText="1"/>
    </xf>
    <xf numFmtId="0" fontId="5" fillId="0" borderId="0" xfId="21" applyBorder="1">
      <alignment/>
      <protection/>
    </xf>
    <xf numFmtId="3" fontId="1" fillId="3" borderId="16" xfId="0" applyNumberFormat="1" applyFont="1" applyFill="1" applyBorder="1" applyAlignment="1">
      <alignment horizontal="right" wrapText="1"/>
    </xf>
    <xf numFmtId="10" fontId="1" fillId="2" borderId="5" xfId="22" applyNumberFormat="1" applyFont="1" applyFill="1" applyBorder="1" applyAlignment="1">
      <alignment horizontal="right"/>
    </xf>
    <xf numFmtId="3" fontId="1" fillId="2" borderId="0" xfId="21" applyNumberFormat="1" applyFont="1" applyFill="1" applyBorder="1" applyAlignment="1">
      <alignment horizontal="right" vertical="top"/>
      <protection/>
    </xf>
    <xf numFmtId="10" fontId="1" fillId="2" borderId="0" xfId="0" applyNumberFormat="1" applyFont="1" applyFill="1" applyBorder="1" applyAlignment="1">
      <alignment horizontal="right" vertical="top" wrapText="1"/>
    </xf>
    <xf numFmtId="1" fontId="1" fillId="2" borderId="0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40"/>
  <sheetViews>
    <sheetView tabSelected="1" view="pageBreakPreview" zoomScale="115" zoomScaleSheetLayoutView="115" workbookViewId="0" topLeftCell="A1">
      <selection activeCell="A3" sqref="A3"/>
    </sheetView>
  </sheetViews>
  <sheetFormatPr defaultColWidth="9.00390625" defaultRowHeight="12" customHeight="1"/>
  <cols>
    <col min="1" max="1" width="26.625" style="55" customWidth="1"/>
    <col min="2" max="2" width="8.125" style="20" customWidth="1"/>
    <col min="3" max="3" width="8.375" style="20" customWidth="1"/>
    <col min="4" max="5" width="7.625" style="20" customWidth="1"/>
    <col min="6" max="7" width="6.625" style="20" customWidth="1"/>
    <col min="8" max="9" width="6.75390625" style="20" customWidth="1"/>
    <col min="10" max="10" width="5.375" style="20" customWidth="1"/>
    <col min="11" max="16384" width="9.00390625" style="20" customWidth="1"/>
  </cols>
  <sheetData>
    <row r="1" spans="1:8" ht="16.5" thickBot="1">
      <c r="A1" s="37" t="s">
        <v>239</v>
      </c>
      <c r="B1" s="19"/>
      <c r="C1" s="19"/>
      <c r="D1" s="19"/>
      <c r="E1" s="19"/>
      <c r="F1" s="19"/>
      <c r="G1" s="19"/>
      <c r="H1" s="19"/>
    </row>
    <row r="2" spans="1:8" ht="9" customHeight="1">
      <c r="A2" s="38"/>
      <c r="B2" s="22"/>
      <c r="C2" s="22"/>
      <c r="D2" s="22"/>
      <c r="E2" s="22"/>
      <c r="F2" s="22"/>
      <c r="G2" s="22"/>
      <c r="H2" s="22"/>
    </row>
    <row r="3" spans="1:8" ht="31.5" customHeight="1">
      <c r="A3" s="76"/>
      <c r="B3" s="14" t="s">
        <v>250</v>
      </c>
      <c r="C3" s="14" t="s">
        <v>0</v>
      </c>
      <c r="D3" s="14" t="s">
        <v>40</v>
      </c>
      <c r="E3" s="14" t="s">
        <v>1</v>
      </c>
      <c r="F3" s="14" t="s">
        <v>2</v>
      </c>
      <c r="G3" s="14" t="s">
        <v>3</v>
      </c>
      <c r="H3" s="5" t="s">
        <v>4</v>
      </c>
    </row>
    <row r="4" spans="1:8" ht="9" customHeight="1" thickBot="1">
      <c r="A4" s="39"/>
      <c r="B4" s="23"/>
      <c r="C4" s="23"/>
      <c r="D4" s="23"/>
      <c r="E4" s="23"/>
      <c r="F4" s="23"/>
      <c r="G4" s="23"/>
      <c r="H4" s="23"/>
    </row>
    <row r="5" spans="1:10" ht="12" customHeight="1" thickBot="1">
      <c r="A5" s="40" t="s">
        <v>5</v>
      </c>
      <c r="B5" s="121">
        <v>55787095</v>
      </c>
      <c r="C5" s="241" t="s">
        <v>277</v>
      </c>
      <c r="D5" s="242" t="s">
        <v>278</v>
      </c>
      <c r="E5" s="241" t="s">
        <v>279</v>
      </c>
      <c r="F5" s="242" t="s">
        <v>280</v>
      </c>
      <c r="G5" s="241" t="s">
        <v>281</v>
      </c>
      <c r="H5" s="138">
        <v>1281</v>
      </c>
      <c r="J5" s="199"/>
    </row>
    <row r="6" spans="1:8" ht="12" customHeight="1" thickBot="1">
      <c r="A6" s="41" t="s">
        <v>6</v>
      </c>
      <c r="B6" s="124">
        <v>31876177</v>
      </c>
      <c r="C6" s="243" t="s">
        <v>277</v>
      </c>
      <c r="D6" s="221" t="s">
        <v>282</v>
      </c>
      <c r="E6" s="243" t="s">
        <v>283</v>
      </c>
      <c r="F6" s="221" t="s">
        <v>284</v>
      </c>
      <c r="G6" s="243" t="s">
        <v>285</v>
      </c>
      <c r="H6" s="118">
        <v>1203</v>
      </c>
    </row>
    <row r="7" spans="1:8" ht="12" customHeight="1" thickBot="1">
      <c r="A7" s="41" t="s">
        <v>7</v>
      </c>
      <c r="B7" s="124">
        <v>13999701</v>
      </c>
      <c r="C7" s="243" t="s">
        <v>286</v>
      </c>
      <c r="D7" s="221" t="s">
        <v>287</v>
      </c>
      <c r="E7" s="243" t="s">
        <v>288</v>
      </c>
      <c r="F7" s="221" t="s">
        <v>289</v>
      </c>
      <c r="G7" s="243" t="s">
        <v>290</v>
      </c>
      <c r="H7" s="118">
        <v>1683</v>
      </c>
    </row>
    <row r="8" spans="1:8" ht="12" customHeight="1" thickBot="1">
      <c r="A8" s="41" t="s">
        <v>8</v>
      </c>
      <c r="B8" s="124">
        <v>13147288</v>
      </c>
      <c r="C8" s="243" t="s">
        <v>286</v>
      </c>
      <c r="D8" s="221" t="s">
        <v>291</v>
      </c>
      <c r="E8" s="243" t="s">
        <v>292</v>
      </c>
      <c r="F8" s="221" t="s">
        <v>293</v>
      </c>
      <c r="G8" s="243" t="s">
        <v>290</v>
      </c>
      <c r="H8" s="118">
        <v>1708</v>
      </c>
    </row>
    <row r="9" spans="1:8" ht="12" customHeight="1" thickBot="1">
      <c r="A9" s="41" t="s">
        <v>9</v>
      </c>
      <c r="B9" s="124">
        <v>14530392</v>
      </c>
      <c r="C9" s="243" t="s">
        <v>277</v>
      </c>
      <c r="D9" s="221" t="s">
        <v>294</v>
      </c>
      <c r="E9" s="243" t="s">
        <v>295</v>
      </c>
      <c r="F9" s="221" t="s">
        <v>296</v>
      </c>
      <c r="G9" s="243" t="s">
        <v>297</v>
      </c>
      <c r="H9" s="118">
        <v>1121</v>
      </c>
    </row>
    <row r="10" spans="1:8" ht="12" customHeight="1" thickBot="1">
      <c r="A10" s="41" t="s">
        <v>10</v>
      </c>
      <c r="B10" s="124">
        <v>1371801</v>
      </c>
      <c r="C10" s="243" t="s">
        <v>282</v>
      </c>
      <c r="D10" s="221" t="s">
        <v>298</v>
      </c>
      <c r="E10" s="243" t="s">
        <v>277</v>
      </c>
      <c r="F10" s="221" t="s">
        <v>299</v>
      </c>
      <c r="G10" s="243" t="s">
        <v>300</v>
      </c>
      <c r="H10" s="118">
        <v>1174</v>
      </c>
    </row>
    <row r="11" spans="1:8" ht="12" customHeight="1" thickBot="1">
      <c r="A11" s="41" t="s">
        <v>11</v>
      </c>
      <c r="B11" s="124">
        <v>864331</v>
      </c>
      <c r="C11" s="243" t="s">
        <v>286</v>
      </c>
      <c r="D11" s="221" t="s">
        <v>301</v>
      </c>
      <c r="E11" s="243" t="s">
        <v>277</v>
      </c>
      <c r="F11" s="221" t="s">
        <v>302</v>
      </c>
      <c r="G11" s="243" t="s">
        <v>303</v>
      </c>
      <c r="H11" s="118">
        <v>6326</v>
      </c>
    </row>
    <row r="12" spans="1:8" ht="12" customHeight="1" thickBot="1">
      <c r="A12" s="41" t="s">
        <v>12</v>
      </c>
      <c r="B12" s="124">
        <v>1109952</v>
      </c>
      <c r="C12" s="243" t="s">
        <v>292</v>
      </c>
      <c r="D12" s="221" t="s">
        <v>304</v>
      </c>
      <c r="E12" s="243" t="s">
        <v>277</v>
      </c>
      <c r="F12" s="221" t="s">
        <v>299</v>
      </c>
      <c r="G12" s="243" t="s">
        <v>305</v>
      </c>
      <c r="H12" s="118">
        <v>1317</v>
      </c>
    </row>
    <row r="13" spans="1:8" ht="12" customHeight="1" thickBot="1">
      <c r="A13" s="41" t="s">
        <v>229</v>
      </c>
      <c r="B13" s="124">
        <v>7434851</v>
      </c>
      <c r="C13" s="243" t="s">
        <v>306</v>
      </c>
      <c r="D13" s="221" t="s">
        <v>307</v>
      </c>
      <c r="E13" s="243" t="s">
        <v>308</v>
      </c>
      <c r="F13" s="221" t="s">
        <v>299</v>
      </c>
      <c r="G13" s="243" t="s">
        <v>309</v>
      </c>
      <c r="H13" s="118">
        <v>1286</v>
      </c>
    </row>
    <row r="14" spans="1:8" ht="23.25" customHeight="1" thickBot="1">
      <c r="A14" s="41" t="s">
        <v>142</v>
      </c>
      <c r="B14" s="124">
        <v>1198447</v>
      </c>
      <c r="C14" s="243" t="s">
        <v>286</v>
      </c>
      <c r="D14" s="221" t="s">
        <v>310</v>
      </c>
      <c r="E14" s="243" t="s">
        <v>277</v>
      </c>
      <c r="F14" s="221" t="s">
        <v>311</v>
      </c>
      <c r="G14" s="243" t="s">
        <v>312</v>
      </c>
      <c r="H14" s="118">
        <v>1169</v>
      </c>
    </row>
    <row r="15" spans="1:8" ht="12" customHeight="1" thickBot="1">
      <c r="A15" s="41" t="s">
        <v>230</v>
      </c>
      <c r="B15" s="149">
        <v>13778100</v>
      </c>
      <c r="C15" s="243" t="s">
        <v>277</v>
      </c>
      <c r="D15" s="221" t="s">
        <v>313</v>
      </c>
      <c r="E15" s="243" t="s">
        <v>288</v>
      </c>
      <c r="F15" s="221" t="s">
        <v>289</v>
      </c>
      <c r="G15" s="243" t="s">
        <v>314</v>
      </c>
      <c r="H15" s="118">
        <v>1695</v>
      </c>
    </row>
    <row r="16" spans="1:8" ht="12" customHeight="1" thickBot="1">
      <c r="A16" s="41" t="s">
        <v>13</v>
      </c>
      <c r="B16" s="124">
        <v>11746590</v>
      </c>
      <c r="C16" s="243" t="s">
        <v>286</v>
      </c>
      <c r="D16" s="221" t="s">
        <v>315</v>
      </c>
      <c r="E16" s="243" t="s">
        <v>316</v>
      </c>
      <c r="F16" s="221" t="s">
        <v>300</v>
      </c>
      <c r="G16" s="243" t="s">
        <v>290</v>
      </c>
      <c r="H16" s="118">
        <v>1840</v>
      </c>
    </row>
    <row r="17" spans="1:8" ht="12" customHeight="1" thickBot="1">
      <c r="A17" s="41" t="s">
        <v>14</v>
      </c>
      <c r="B17" s="124">
        <v>10282532</v>
      </c>
      <c r="C17" s="243" t="s">
        <v>286</v>
      </c>
      <c r="D17" s="221" t="s">
        <v>317</v>
      </c>
      <c r="E17" s="243" t="s">
        <v>318</v>
      </c>
      <c r="F17" s="221" t="s">
        <v>312</v>
      </c>
      <c r="G17" s="243" t="s">
        <v>319</v>
      </c>
      <c r="H17" s="118">
        <v>1890</v>
      </c>
    </row>
    <row r="18" spans="1:8" ht="12" customHeight="1" thickBot="1">
      <c r="A18" s="41" t="s">
        <v>15</v>
      </c>
      <c r="B18" s="124">
        <v>172192</v>
      </c>
      <c r="C18" s="243" t="s">
        <v>286</v>
      </c>
      <c r="D18" s="221" t="s">
        <v>320</v>
      </c>
      <c r="E18" s="243" t="s">
        <v>286</v>
      </c>
      <c r="F18" s="221" t="s">
        <v>321</v>
      </c>
      <c r="G18" s="243" t="s">
        <v>322</v>
      </c>
      <c r="H18" s="118">
        <v>2362</v>
      </c>
    </row>
    <row r="19" spans="1:8" ht="12" customHeight="1" thickBot="1">
      <c r="A19" s="41" t="s">
        <v>16</v>
      </c>
      <c r="B19" s="124">
        <v>575872</v>
      </c>
      <c r="C19" s="243" t="s">
        <v>286</v>
      </c>
      <c r="D19" s="221" t="s">
        <v>323</v>
      </c>
      <c r="E19" s="243" t="s">
        <v>282</v>
      </c>
      <c r="F19" s="221" t="s">
        <v>324</v>
      </c>
      <c r="G19" s="243" t="s">
        <v>325</v>
      </c>
      <c r="H19" s="118">
        <v>1487</v>
      </c>
    </row>
    <row r="20" spans="1:8" ht="12" customHeight="1" thickBot="1">
      <c r="A20" s="41" t="s">
        <v>17</v>
      </c>
      <c r="B20" s="124">
        <v>263886</v>
      </c>
      <c r="C20" s="243" t="s">
        <v>286</v>
      </c>
      <c r="D20" s="221" t="s">
        <v>326</v>
      </c>
      <c r="E20" s="243" t="s">
        <v>286</v>
      </c>
      <c r="F20" s="221" t="s">
        <v>279</v>
      </c>
      <c r="G20" s="243" t="s">
        <v>279</v>
      </c>
      <c r="H20" s="118">
        <v>10000</v>
      </c>
    </row>
    <row r="21" spans="1:8" ht="12" customHeight="1" thickBot="1">
      <c r="A21" s="41" t="s">
        <v>18</v>
      </c>
      <c r="B21" s="124">
        <v>452108</v>
      </c>
      <c r="C21" s="243" t="s">
        <v>286</v>
      </c>
      <c r="D21" s="221" t="s">
        <v>301</v>
      </c>
      <c r="E21" s="243" t="s">
        <v>282</v>
      </c>
      <c r="F21" s="221" t="s">
        <v>327</v>
      </c>
      <c r="G21" s="243" t="s">
        <v>303</v>
      </c>
      <c r="H21" s="118">
        <v>2190</v>
      </c>
    </row>
    <row r="22" spans="1:8" ht="12" customHeight="1" thickBot="1">
      <c r="A22" s="41" t="s">
        <v>19</v>
      </c>
      <c r="B22" s="124">
        <v>1573198</v>
      </c>
      <c r="C22" s="243" t="s">
        <v>328</v>
      </c>
      <c r="D22" s="221" t="s">
        <v>319</v>
      </c>
      <c r="E22" s="243" t="s">
        <v>329</v>
      </c>
      <c r="F22" s="221" t="s">
        <v>309</v>
      </c>
      <c r="G22" s="243" t="s">
        <v>314</v>
      </c>
      <c r="H22" s="118">
        <v>1700</v>
      </c>
    </row>
    <row r="23" spans="1:8" ht="12" customHeight="1" thickBot="1">
      <c r="A23" s="41" t="s">
        <v>20</v>
      </c>
      <c r="B23" s="124">
        <v>1493771</v>
      </c>
      <c r="C23" s="243" t="s">
        <v>330</v>
      </c>
      <c r="D23" s="221" t="s">
        <v>331</v>
      </c>
      <c r="E23" s="243" t="s">
        <v>329</v>
      </c>
      <c r="F23" s="221" t="s">
        <v>332</v>
      </c>
      <c r="G23" s="243" t="s">
        <v>333</v>
      </c>
      <c r="H23" s="118">
        <v>1657</v>
      </c>
    </row>
    <row r="24" spans="1:8" ht="12" customHeight="1" thickBot="1">
      <c r="A24" s="41" t="s">
        <v>21</v>
      </c>
      <c r="B24" s="124">
        <v>429867</v>
      </c>
      <c r="C24" s="243" t="s">
        <v>334</v>
      </c>
      <c r="D24" s="221" t="s">
        <v>326</v>
      </c>
      <c r="E24" s="243" t="s">
        <v>282</v>
      </c>
      <c r="F24" s="221" t="s">
        <v>335</v>
      </c>
      <c r="G24" s="243" t="s">
        <v>333</v>
      </c>
      <c r="H24" s="118">
        <v>1694</v>
      </c>
    </row>
    <row r="25" spans="1:8" ht="12" customHeight="1" thickBot="1">
      <c r="A25" s="41" t="s">
        <v>22</v>
      </c>
      <c r="B25" s="124">
        <v>773483</v>
      </c>
      <c r="C25" s="243" t="s">
        <v>336</v>
      </c>
      <c r="D25" s="221" t="s">
        <v>337</v>
      </c>
      <c r="E25" s="243" t="s">
        <v>282</v>
      </c>
      <c r="F25" s="221" t="s">
        <v>297</v>
      </c>
      <c r="G25" s="243" t="s">
        <v>338</v>
      </c>
      <c r="H25" s="118">
        <v>2195</v>
      </c>
    </row>
    <row r="26" spans="1:8" ht="12" customHeight="1" thickBot="1">
      <c r="A26" s="41" t="s">
        <v>23</v>
      </c>
      <c r="B26" s="124">
        <v>290421</v>
      </c>
      <c r="C26" s="243" t="s">
        <v>339</v>
      </c>
      <c r="D26" s="221" t="s">
        <v>306</v>
      </c>
      <c r="E26" s="243" t="s">
        <v>282</v>
      </c>
      <c r="F26" s="221" t="s">
        <v>340</v>
      </c>
      <c r="G26" s="243" t="s">
        <v>302</v>
      </c>
      <c r="H26" s="118">
        <v>1896</v>
      </c>
    </row>
    <row r="27" spans="1:8" ht="12" customHeight="1" thickBot="1">
      <c r="A27" s="41" t="s">
        <v>18</v>
      </c>
      <c r="B27" s="124">
        <v>79427</v>
      </c>
      <c r="C27" s="243" t="s">
        <v>341</v>
      </c>
      <c r="D27" s="221" t="s">
        <v>342</v>
      </c>
      <c r="E27" s="243" t="s">
        <v>286</v>
      </c>
      <c r="F27" s="221" t="s">
        <v>338</v>
      </c>
      <c r="G27" s="243" t="s">
        <v>279</v>
      </c>
      <c r="H27" s="118">
        <v>3669</v>
      </c>
    </row>
    <row r="28" spans="1:8" ht="12" customHeight="1" thickBot="1">
      <c r="A28" s="41" t="s">
        <v>21</v>
      </c>
      <c r="B28" s="124">
        <v>15469</v>
      </c>
      <c r="C28" s="243" t="s">
        <v>331</v>
      </c>
      <c r="D28" s="221" t="s">
        <v>343</v>
      </c>
      <c r="E28" s="243" t="s">
        <v>286</v>
      </c>
      <c r="F28" s="221" t="s">
        <v>279</v>
      </c>
      <c r="G28" s="243" t="s">
        <v>279</v>
      </c>
      <c r="H28" s="118">
        <v>9832</v>
      </c>
    </row>
    <row r="29" spans="1:8" ht="12" customHeight="1" thickBot="1">
      <c r="A29" s="41" t="s">
        <v>23</v>
      </c>
      <c r="B29" s="124">
        <v>63958</v>
      </c>
      <c r="C29" s="243" t="s">
        <v>344</v>
      </c>
      <c r="D29" s="221" t="s">
        <v>304</v>
      </c>
      <c r="E29" s="243" t="s">
        <v>286</v>
      </c>
      <c r="F29" s="221" t="s">
        <v>345</v>
      </c>
      <c r="G29" s="243" t="s">
        <v>279</v>
      </c>
      <c r="H29" s="118">
        <v>5076</v>
      </c>
    </row>
    <row r="30" spans="1:8" ht="12" customHeight="1" thickBot="1">
      <c r="A30" s="42" t="s">
        <v>24</v>
      </c>
      <c r="B30" s="139">
        <v>458312</v>
      </c>
      <c r="C30" s="254" t="s">
        <v>286</v>
      </c>
      <c r="D30" s="253" t="s">
        <v>346</v>
      </c>
      <c r="E30" s="254" t="s">
        <v>282</v>
      </c>
      <c r="F30" s="253" t="s">
        <v>281</v>
      </c>
      <c r="G30" s="254" t="s">
        <v>347</v>
      </c>
      <c r="H30" s="139">
        <v>2189</v>
      </c>
    </row>
    <row r="31" spans="1:8" ht="12" customHeight="1" thickBot="1">
      <c r="A31" s="43" t="s">
        <v>25</v>
      </c>
      <c r="B31" s="124">
        <v>53027951</v>
      </c>
      <c r="C31" s="255" t="s">
        <v>329</v>
      </c>
      <c r="D31" s="256" t="s">
        <v>348</v>
      </c>
      <c r="E31" s="255" t="s">
        <v>279</v>
      </c>
      <c r="F31" s="256" t="s">
        <v>280</v>
      </c>
      <c r="G31" s="255" t="s">
        <v>281</v>
      </c>
      <c r="H31" s="186">
        <v>1272</v>
      </c>
    </row>
    <row r="32" spans="1:8" ht="12" customHeight="1" thickBot="1">
      <c r="A32" s="41" t="s">
        <v>231</v>
      </c>
      <c r="B32" s="124">
        <v>37386441</v>
      </c>
      <c r="C32" s="243" t="s">
        <v>282</v>
      </c>
      <c r="D32" s="221" t="s">
        <v>349</v>
      </c>
      <c r="E32" s="243" t="s">
        <v>285</v>
      </c>
      <c r="F32" s="221" t="s">
        <v>280</v>
      </c>
      <c r="G32" s="243" t="s">
        <v>281</v>
      </c>
      <c r="H32" s="118">
        <v>1283</v>
      </c>
    </row>
    <row r="33" spans="1:8" ht="12" customHeight="1" thickBot="1">
      <c r="A33" s="41" t="s">
        <v>232</v>
      </c>
      <c r="B33" s="124">
        <v>23345856</v>
      </c>
      <c r="C33" s="243" t="s">
        <v>277</v>
      </c>
      <c r="D33" s="221" t="s">
        <v>350</v>
      </c>
      <c r="E33" s="243" t="s">
        <v>317</v>
      </c>
      <c r="F33" s="221" t="s">
        <v>332</v>
      </c>
      <c r="G33" s="243" t="s">
        <v>351</v>
      </c>
      <c r="H33" s="118">
        <v>1536</v>
      </c>
    </row>
    <row r="34" spans="1:8" ht="12" customHeight="1" thickBot="1">
      <c r="A34" s="41" t="s">
        <v>26</v>
      </c>
      <c r="B34" s="124">
        <v>22408744</v>
      </c>
      <c r="C34" s="243" t="s">
        <v>277</v>
      </c>
      <c r="D34" s="221" t="s">
        <v>350</v>
      </c>
      <c r="E34" s="243" t="s">
        <v>352</v>
      </c>
      <c r="F34" s="221" t="s">
        <v>335</v>
      </c>
      <c r="G34" s="243" t="s">
        <v>353</v>
      </c>
      <c r="H34" s="118">
        <v>1517</v>
      </c>
    </row>
    <row r="35" spans="1:8" ht="12" customHeight="1" thickBot="1">
      <c r="A35" s="41" t="s">
        <v>27</v>
      </c>
      <c r="B35" s="124">
        <v>20983389</v>
      </c>
      <c r="C35" s="243" t="s">
        <v>277</v>
      </c>
      <c r="D35" s="221" t="s">
        <v>326</v>
      </c>
      <c r="E35" s="243" t="s">
        <v>354</v>
      </c>
      <c r="F35" s="221" t="s">
        <v>335</v>
      </c>
      <c r="G35" s="243" t="s">
        <v>353</v>
      </c>
      <c r="H35" s="118">
        <v>1516</v>
      </c>
    </row>
    <row r="36" spans="1:8" ht="12" customHeight="1" thickBot="1">
      <c r="A36" s="41" t="s">
        <v>28</v>
      </c>
      <c r="B36" s="124">
        <v>8924233</v>
      </c>
      <c r="C36" s="243" t="s">
        <v>355</v>
      </c>
      <c r="D36" s="221" t="s">
        <v>356</v>
      </c>
      <c r="E36" s="243" t="s">
        <v>357</v>
      </c>
      <c r="F36" s="221" t="s">
        <v>283</v>
      </c>
      <c r="G36" s="243" t="s">
        <v>353</v>
      </c>
      <c r="H36" s="118">
        <v>1492</v>
      </c>
    </row>
    <row r="37" spans="1:8" ht="12" customHeight="1" thickBot="1">
      <c r="A37" s="41" t="s">
        <v>152</v>
      </c>
      <c r="B37" s="124">
        <v>2681799</v>
      </c>
      <c r="C37" s="243" t="s">
        <v>277</v>
      </c>
      <c r="D37" s="221" t="s">
        <v>287</v>
      </c>
      <c r="E37" s="243" t="s">
        <v>358</v>
      </c>
      <c r="F37" s="221" t="s">
        <v>284</v>
      </c>
      <c r="G37" s="243" t="s">
        <v>325</v>
      </c>
      <c r="H37" s="118">
        <v>1386</v>
      </c>
    </row>
    <row r="38" spans="1:8" ht="12" customHeight="1" thickBot="1">
      <c r="A38" s="41" t="s">
        <v>29</v>
      </c>
      <c r="B38" s="124">
        <v>1980931</v>
      </c>
      <c r="C38" s="243" t="s">
        <v>286</v>
      </c>
      <c r="D38" s="221" t="s">
        <v>359</v>
      </c>
      <c r="E38" s="243" t="s">
        <v>355</v>
      </c>
      <c r="F38" s="221" t="s">
        <v>289</v>
      </c>
      <c r="G38" s="243" t="s">
        <v>360</v>
      </c>
      <c r="H38" s="118">
        <v>1861</v>
      </c>
    </row>
    <row r="39" spans="1:8" ht="12" customHeight="1" thickBot="1">
      <c r="A39" s="41" t="s">
        <v>30</v>
      </c>
      <c r="B39" s="124">
        <v>1390734</v>
      </c>
      <c r="C39" s="243" t="s">
        <v>306</v>
      </c>
      <c r="D39" s="221" t="s">
        <v>287</v>
      </c>
      <c r="E39" s="243" t="s">
        <v>329</v>
      </c>
      <c r="F39" s="221" t="s">
        <v>361</v>
      </c>
      <c r="G39" s="243" t="s">
        <v>351</v>
      </c>
      <c r="H39" s="118">
        <v>1460</v>
      </c>
    </row>
    <row r="40" spans="1:8" ht="12" customHeight="1" thickBot="1">
      <c r="A40" s="41" t="s">
        <v>31</v>
      </c>
      <c r="B40" s="124">
        <v>5573720</v>
      </c>
      <c r="C40" s="243" t="s">
        <v>355</v>
      </c>
      <c r="D40" s="221" t="s">
        <v>362</v>
      </c>
      <c r="E40" s="243" t="s">
        <v>291</v>
      </c>
      <c r="F40" s="221" t="s">
        <v>335</v>
      </c>
      <c r="G40" s="243" t="s">
        <v>297</v>
      </c>
      <c r="H40" s="118">
        <v>1852</v>
      </c>
    </row>
    <row r="41" spans="1:8" ht="12" customHeight="1" thickBot="1">
      <c r="A41" s="41" t="s">
        <v>32</v>
      </c>
      <c r="B41" s="124">
        <v>2126406</v>
      </c>
      <c r="C41" s="243" t="s">
        <v>286</v>
      </c>
      <c r="D41" s="221" t="s">
        <v>363</v>
      </c>
      <c r="E41" s="243" t="s">
        <v>355</v>
      </c>
      <c r="F41" s="221" t="s">
        <v>364</v>
      </c>
      <c r="G41" s="243" t="s">
        <v>322</v>
      </c>
      <c r="H41" s="118">
        <v>3783</v>
      </c>
    </row>
    <row r="42" spans="1:8" ht="12" customHeight="1" thickBot="1">
      <c r="A42" s="41" t="s">
        <v>33</v>
      </c>
      <c r="B42" s="124">
        <v>2666449</v>
      </c>
      <c r="C42" s="243" t="s">
        <v>334</v>
      </c>
      <c r="D42" s="221" t="s">
        <v>365</v>
      </c>
      <c r="E42" s="243" t="s">
        <v>358</v>
      </c>
      <c r="F42" s="221" t="s">
        <v>366</v>
      </c>
      <c r="G42" s="243" t="s">
        <v>361</v>
      </c>
      <c r="H42" s="118">
        <v>1064</v>
      </c>
    </row>
    <row r="43" spans="1:8" ht="12" customHeight="1" thickBot="1">
      <c r="A43" s="41" t="s">
        <v>34</v>
      </c>
      <c r="B43" s="124">
        <v>4197587</v>
      </c>
      <c r="C43" s="243" t="s">
        <v>277</v>
      </c>
      <c r="D43" s="221" t="s">
        <v>348</v>
      </c>
      <c r="E43" s="243" t="s">
        <v>367</v>
      </c>
      <c r="F43" s="221" t="s">
        <v>281</v>
      </c>
      <c r="G43" s="243" t="s">
        <v>364</v>
      </c>
      <c r="H43" s="118">
        <v>2123</v>
      </c>
    </row>
    <row r="44" spans="1:8" ht="12" customHeight="1" thickBot="1">
      <c r="A44" s="41" t="s">
        <v>35</v>
      </c>
      <c r="B44" s="124">
        <v>3335584</v>
      </c>
      <c r="C44" s="243" t="s">
        <v>329</v>
      </c>
      <c r="D44" s="221" t="s">
        <v>326</v>
      </c>
      <c r="E44" s="243" t="s">
        <v>306</v>
      </c>
      <c r="F44" s="221" t="s">
        <v>351</v>
      </c>
      <c r="G44" s="243" t="s">
        <v>302</v>
      </c>
      <c r="H44" s="118">
        <v>2526</v>
      </c>
    </row>
    <row r="45" spans="1:8" ht="12" customHeight="1" thickBot="1">
      <c r="A45" s="41" t="s">
        <v>36</v>
      </c>
      <c r="B45" s="124">
        <v>106742</v>
      </c>
      <c r="C45" s="243" t="s">
        <v>306</v>
      </c>
      <c r="D45" s="221" t="s">
        <v>368</v>
      </c>
      <c r="E45" s="243" t="s">
        <v>286</v>
      </c>
      <c r="F45" s="221" t="s">
        <v>281</v>
      </c>
      <c r="G45" s="243" t="s">
        <v>303</v>
      </c>
      <c r="H45" s="118">
        <v>2215</v>
      </c>
    </row>
    <row r="46" spans="1:8" ht="12" customHeight="1" thickBot="1">
      <c r="A46" s="41" t="s">
        <v>37</v>
      </c>
      <c r="B46" s="124">
        <v>227721</v>
      </c>
      <c r="C46" s="246" t="s">
        <v>286</v>
      </c>
      <c r="D46" s="247" t="s">
        <v>369</v>
      </c>
      <c r="E46" s="246" t="s">
        <v>286</v>
      </c>
      <c r="F46" s="247" t="s">
        <v>347</v>
      </c>
      <c r="G46" s="246" t="s">
        <v>279</v>
      </c>
      <c r="H46" s="149">
        <v>3715</v>
      </c>
    </row>
    <row r="47" spans="1:8" ht="12" customHeight="1" thickBot="1">
      <c r="A47" s="42" t="s">
        <v>38</v>
      </c>
      <c r="B47" s="128">
        <v>527540</v>
      </c>
      <c r="C47" s="248" t="s">
        <v>286</v>
      </c>
      <c r="D47" s="249" t="s">
        <v>370</v>
      </c>
      <c r="E47" s="248" t="s">
        <v>282</v>
      </c>
      <c r="F47" s="249" t="s">
        <v>297</v>
      </c>
      <c r="G47" s="248" t="s">
        <v>371</v>
      </c>
      <c r="H47" s="128">
        <v>2129</v>
      </c>
    </row>
    <row r="48" spans="1:8" ht="12" customHeight="1" thickBot="1">
      <c r="A48" s="44" t="s">
        <v>182</v>
      </c>
      <c r="B48" s="124">
        <v>29102038</v>
      </c>
      <c r="C48" s="250"/>
      <c r="D48" s="245" t="s">
        <v>282</v>
      </c>
      <c r="E48" s="244" t="s">
        <v>372</v>
      </c>
      <c r="F48" s="245" t="s">
        <v>332</v>
      </c>
      <c r="G48" s="244" t="s">
        <v>360</v>
      </c>
      <c r="H48" s="172">
        <v>1460</v>
      </c>
    </row>
    <row r="49" spans="1:8" ht="12" customHeight="1" thickBot="1">
      <c r="A49" s="41" t="s">
        <v>183</v>
      </c>
      <c r="B49" s="124">
        <v>1050079</v>
      </c>
      <c r="C49" s="251"/>
      <c r="D49" s="221" t="s">
        <v>373</v>
      </c>
      <c r="E49" s="243" t="s">
        <v>277</v>
      </c>
      <c r="F49" s="221" t="s">
        <v>285</v>
      </c>
      <c r="G49" s="243" t="s">
        <v>371</v>
      </c>
      <c r="H49" s="118">
        <v>2251</v>
      </c>
    </row>
    <row r="50" spans="1:8" ht="12" customHeight="1" thickBot="1">
      <c r="A50" s="41" t="s">
        <v>184</v>
      </c>
      <c r="B50" s="124">
        <v>3147850</v>
      </c>
      <c r="C50" s="251"/>
      <c r="D50" s="221" t="s">
        <v>294</v>
      </c>
      <c r="E50" s="243" t="s">
        <v>306</v>
      </c>
      <c r="F50" s="221" t="s">
        <v>332</v>
      </c>
      <c r="G50" s="243" t="s">
        <v>360</v>
      </c>
      <c r="H50" s="118">
        <v>1487</v>
      </c>
    </row>
    <row r="51" spans="1:8" ht="11.25" customHeight="1" thickBot="1">
      <c r="A51" s="42" t="s">
        <v>39</v>
      </c>
      <c r="B51" s="128">
        <v>4185974</v>
      </c>
      <c r="C51" s="252"/>
      <c r="D51" s="253" t="s">
        <v>334</v>
      </c>
      <c r="E51" s="254" t="s">
        <v>367</v>
      </c>
      <c r="F51" s="253" t="s">
        <v>374</v>
      </c>
      <c r="G51" s="254" t="s">
        <v>375</v>
      </c>
      <c r="H51" s="139">
        <v>1261</v>
      </c>
    </row>
    <row r="52" spans="1:10" ht="99.75" customHeight="1">
      <c r="A52" s="224" t="s">
        <v>248</v>
      </c>
      <c r="B52" s="224"/>
      <c r="C52" s="224"/>
      <c r="D52" s="224"/>
      <c r="E52" s="224"/>
      <c r="F52" s="224"/>
      <c r="G52" s="224"/>
      <c r="H52" s="224"/>
      <c r="I52" s="224"/>
      <c r="J52" s="224"/>
    </row>
    <row r="53" ht="16.5" thickBot="1">
      <c r="A53" s="37" t="s">
        <v>240</v>
      </c>
    </row>
    <row r="54" spans="1:6" ht="9.75" customHeight="1">
      <c r="A54" s="38"/>
      <c r="B54" s="25"/>
      <c r="C54" s="25"/>
      <c r="D54" s="25"/>
      <c r="E54" s="25"/>
      <c r="F54" s="25"/>
    </row>
    <row r="55" spans="1:8" ht="38.25" customHeight="1">
      <c r="A55" s="45"/>
      <c r="B55" s="14" t="s">
        <v>251</v>
      </c>
      <c r="C55" s="14" t="s">
        <v>252</v>
      </c>
      <c r="D55" s="14" t="s">
        <v>2</v>
      </c>
      <c r="E55" s="14" t="s">
        <v>3</v>
      </c>
      <c r="F55" s="5" t="s">
        <v>4</v>
      </c>
      <c r="G55" s="24"/>
      <c r="H55" s="24"/>
    </row>
    <row r="56" spans="1:8" ht="9.75" customHeight="1" thickBot="1">
      <c r="A56" s="46"/>
      <c r="B56" s="23"/>
      <c r="C56" s="23"/>
      <c r="D56" s="23"/>
      <c r="E56" s="23"/>
      <c r="F56" s="23"/>
      <c r="G56" s="24"/>
      <c r="H56" s="24"/>
    </row>
    <row r="57" spans="1:8" ht="12.75" customHeight="1" thickBot="1">
      <c r="A57" s="47" t="s">
        <v>149</v>
      </c>
      <c r="B57" s="138">
        <v>1142062</v>
      </c>
      <c r="C57" s="148">
        <v>1229004</v>
      </c>
      <c r="D57" s="173" t="s">
        <v>283</v>
      </c>
      <c r="E57" s="152" t="s">
        <v>375</v>
      </c>
      <c r="F57" s="138">
        <v>1323</v>
      </c>
      <c r="G57" s="24"/>
      <c r="H57" s="24"/>
    </row>
    <row r="58" spans="1:8" ht="12" customHeight="1" thickBot="1">
      <c r="A58" s="41" t="s">
        <v>41</v>
      </c>
      <c r="B58" s="118">
        <v>961676</v>
      </c>
      <c r="C58" s="136">
        <v>1041698</v>
      </c>
      <c r="D58" s="132" t="s">
        <v>280</v>
      </c>
      <c r="E58" s="135" t="s">
        <v>281</v>
      </c>
      <c r="F58" s="118">
        <v>1286</v>
      </c>
      <c r="G58" s="24"/>
      <c r="H58" s="24"/>
    </row>
    <row r="59" spans="1:8" ht="12" customHeight="1" thickBot="1">
      <c r="A59" s="41" t="s">
        <v>42</v>
      </c>
      <c r="B59" s="118">
        <v>475108</v>
      </c>
      <c r="C59" s="136">
        <v>526619</v>
      </c>
      <c r="D59" s="132" t="s">
        <v>284</v>
      </c>
      <c r="E59" s="135" t="s">
        <v>297</v>
      </c>
      <c r="F59" s="118">
        <v>1262</v>
      </c>
      <c r="G59" s="24"/>
      <c r="H59" s="24"/>
    </row>
    <row r="60" spans="1:8" ht="12" customHeight="1" thickBot="1">
      <c r="A60" s="41" t="s">
        <v>43</v>
      </c>
      <c r="B60" s="118">
        <v>486568</v>
      </c>
      <c r="C60" s="136">
        <v>515079</v>
      </c>
      <c r="D60" s="132" t="s">
        <v>324</v>
      </c>
      <c r="E60" s="135" t="s">
        <v>353</v>
      </c>
      <c r="F60" s="118">
        <v>1340</v>
      </c>
      <c r="G60" s="24"/>
      <c r="H60" s="24"/>
    </row>
    <row r="61" spans="1:8" ht="12" customHeight="1" thickBot="1">
      <c r="A61" s="41" t="s">
        <v>44</v>
      </c>
      <c r="B61" s="118">
        <v>158241</v>
      </c>
      <c r="C61" s="136">
        <v>162070</v>
      </c>
      <c r="D61" s="132" t="s">
        <v>309</v>
      </c>
      <c r="E61" s="135" t="s">
        <v>351</v>
      </c>
      <c r="F61" s="118">
        <v>1733</v>
      </c>
      <c r="G61" s="24"/>
      <c r="H61" s="24"/>
    </row>
    <row r="62" spans="1:8" ht="12" customHeight="1" thickBot="1">
      <c r="A62" s="41" t="s">
        <v>45</v>
      </c>
      <c r="B62" s="118">
        <v>22145</v>
      </c>
      <c r="C62" s="136">
        <v>25237</v>
      </c>
      <c r="D62" s="132" t="s">
        <v>333</v>
      </c>
      <c r="E62" s="135" t="s">
        <v>338</v>
      </c>
      <c r="F62" s="118">
        <v>3518</v>
      </c>
      <c r="G62" s="24"/>
      <c r="H62" s="24"/>
    </row>
    <row r="63" spans="1:8" ht="12" customHeight="1" thickBot="1">
      <c r="A63" s="41" t="s">
        <v>46</v>
      </c>
      <c r="B63" s="118">
        <v>1916821</v>
      </c>
      <c r="C63" s="136">
        <v>2230770</v>
      </c>
      <c r="D63" s="132" t="s">
        <v>340</v>
      </c>
      <c r="E63" s="135" t="s">
        <v>305</v>
      </c>
      <c r="F63" s="118">
        <v>1462</v>
      </c>
      <c r="G63" s="24"/>
      <c r="H63" s="24"/>
    </row>
    <row r="64" spans="1:8" ht="12" customHeight="1" thickBot="1">
      <c r="A64" s="41" t="s">
        <v>47</v>
      </c>
      <c r="B64" s="118">
        <v>1560967</v>
      </c>
      <c r="C64" s="136">
        <v>1546152</v>
      </c>
      <c r="D64" s="132" t="s">
        <v>332</v>
      </c>
      <c r="E64" s="135" t="s">
        <v>305</v>
      </c>
      <c r="F64" s="118">
        <v>1463</v>
      </c>
      <c r="G64" s="24"/>
      <c r="H64" s="24"/>
    </row>
    <row r="65" spans="1:8" ht="12" customHeight="1" thickBot="1">
      <c r="A65" s="41" t="s">
        <v>48</v>
      </c>
      <c r="B65" s="118">
        <v>773783</v>
      </c>
      <c r="C65" s="136">
        <v>1558465</v>
      </c>
      <c r="D65" s="132" t="s">
        <v>311</v>
      </c>
      <c r="E65" s="135" t="s">
        <v>312</v>
      </c>
      <c r="F65" s="118">
        <v>1136</v>
      </c>
      <c r="G65" s="24"/>
      <c r="H65" s="57"/>
    </row>
    <row r="66" spans="1:8" ht="12" customHeight="1" thickBot="1">
      <c r="A66" s="41" t="s">
        <v>49</v>
      </c>
      <c r="B66" s="118">
        <v>2334750</v>
      </c>
      <c r="C66" s="136">
        <v>3104618</v>
      </c>
      <c r="D66" s="132" t="s">
        <v>283</v>
      </c>
      <c r="E66" s="135" t="s">
        <v>281</v>
      </c>
      <c r="F66" s="118">
        <v>1316</v>
      </c>
      <c r="G66" s="24"/>
      <c r="H66" s="24"/>
    </row>
    <row r="67" spans="1:8" ht="12" customHeight="1" thickBot="1">
      <c r="A67" s="41" t="s">
        <v>150</v>
      </c>
      <c r="B67" s="118">
        <v>469941</v>
      </c>
      <c r="C67" s="136">
        <v>486162</v>
      </c>
      <c r="D67" s="132" t="s">
        <v>376</v>
      </c>
      <c r="E67" s="135" t="s">
        <v>290</v>
      </c>
      <c r="F67" s="118">
        <v>1793</v>
      </c>
      <c r="G67" s="24"/>
      <c r="H67" s="24"/>
    </row>
    <row r="68" spans="1:8" ht="12" customHeight="1" thickBot="1">
      <c r="A68" s="41" t="s">
        <v>50</v>
      </c>
      <c r="B68" s="118">
        <v>355854</v>
      </c>
      <c r="C68" s="136">
        <v>684618</v>
      </c>
      <c r="D68" s="132" t="s">
        <v>297</v>
      </c>
      <c r="E68" s="135" t="s">
        <v>377</v>
      </c>
      <c r="F68" s="118">
        <v>2142</v>
      </c>
      <c r="G68" s="24"/>
      <c r="H68" s="24"/>
    </row>
    <row r="69" spans="1:8" ht="12" customHeight="1" thickBot="1">
      <c r="A69" s="41" t="s">
        <v>51</v>
      </c>
      <c r="B69" s="118">
        <v>27368</v>
      </c>
      <c r="C69" s="136">
        <v>22396</v>
      </c>
      <c r="D69" s="132" t="s">
        <v>378</v>
      </c>
      <c r="E69" s="135" t="s">
        <v>279</v>
      </c>
      <c r="F69" s="118">
        <v>6170</v>
      </c>
      <c r="G69" s="24"/>
      <c r="H69" s="24"/>
    </row>
    <row r="70" spans="1:8" ht="12" customHeight="1" thickBot="1">
      <c r="A70" s="41" t="s">
        <v>52</v>
      </c>
      <c r="B70" s="118">
        <v>406025</v>
      </c>
      <c r="C70" s="136">
        <v>455277</v>
      </c>
      <c r="D70" s="132" t="s">
        <v>293</v>
      </c>
      <c r="E70" s="135" t="s">
        <v>360</v>
      </c>
      <c r="F70" s="118">
        <v>1672</v>
      </c>
      <c r="G70" s="24"/>
      <c r="H70" s="24"/>
    </row>
    <row r="71" spans="1:8" ht="12" customHeight="1" thickBot="1">
      <c r="A71" s="41" t="s">
        <v>53</v>
      </c>
      <c r="B71" s="118">
        <v>37445</v>
      </c>
      <c r="C71" s="136">
        <v>289912</v>
      </c>
      <c r="D71" s="132"/>
      <c r="E71" s="135"/>
      <c r="F71" s="132"/>
      <c r="G71" s="24"/>
      <c r="H71" s="24"/>
    </row>
    <row r="72" spans="1:8" ht="12" customHeight="1" thickBot="1">
      <c r="A72" s="41" t="s">
        <v>54</v>
      </c>
      <c r="B72" s="118">
        <v>-114984</v>
      </c>
      <c r="C72" s="136">
        <v>-82968</v>
      </c>
      <c r="D72" s="132"/>
      <c r="E72" s="135"/>
      <c r="F72" s="132"/>
      <c r="G72" s="24"/>
      <c r="H72" s="24"/>
    </row>
    <row r="73" spans="1:8" ht="12" customHeight="1" thickBot="1">
      <c r="A73" s="41" t="s">
        <v>55</v>
      </c>
      <c r="B73" s="118">
        <v>774759</v>
      </c>
      <c r="C73" s="136">
        <v>1001766</v>
      </c>
      <c r="D73" s="132" t="s">
        <v>312</v>
      </c>
      <c r="E73" s="135" t="s">
        <v>333</v>
      </c>
      <c r="F73" s="118">
        <v>1819</v>
      </c>
      <c r="G73" s="24"/>
      <c r="H73" s="24"/>
    </row>
    <row r="74" spans="1:8" ht="12" customHeight="1" thickBot="1">
      <c r="A74" s="41" t="s">
        <v>151</v>
      </c>
      <c r="B74" s="118">
        <v>390551</v>
      </c>
      <c r="C74" s="136">
        <v>289072</v>
      </c>
      <c r="D74" s="132"/>
      <c r="E74" s="135"/>
      <c r="F74" s="132"/>
      <c r="G74" s="24"/>
      <c r="H74" s="24"/>
    </row>
    <row r="75" spans="1:8" ht="12" customHeight="1" thickBot="1">
      <c r="A75" s="41" t="s">
        <v>56</v>
      </c>
      <c r="B75" s="118">
        <v>15366</v>
      </c>
      <c r="C75" s="136">
        <v>4651</v>
      </c>
      <c r="D75" s="132"/>
      <c r="E75" s="135"/>
      <c r="F75" s="132"/>
      <c r="G75" s="24"/>
      <c r="H75" s="24"/>
    </row>
    <row r="76" spans="1:8" ht="12" customHeight="1" thickBot="1">
      <c r="A76" s="48" t="s">
        <v>57</v>
      </c>
      <c r="B76" s="118">
        <v>368842</v>
      </c>
      <c r="C76" s="136">
        <v>708043</v>
      </c>
      <c r="D76" s="132" t="s">
        <v>377</v>
      </c>
      <c r="E76" s="135" t="s">
        <v>279</v>
      </c>
      <c r="F76" s="118">
        <v>3386</v>
      </c>
      <c r="G76" s="24"/>
      <c r="H76" s="24"/>
    </row>
    <row r="77" spans="1:8" ht="12" customHeight="1" thickBot="1">
      <c r="A77" s="41" t="s">
        <v>58</v>
      </c>
      <c r="B77" s="132">
        <v>0</v>
      </c>
      <c r="C77" s="135">
        <v>0</v>
      </c>
      <c r="D77" s="132"/>
      <c r="E77" s="135"/>
      <c r="F77" s="132"/>
      <c r="G77" s="24"/>
      <c r="H77" s="24"/>
    </row>
    <row r="78" spans="1:8" ht="12" customHeight="1" thickBot="1">
      <c r="A78" s="41" t="s">
        <v>59</v>
      </c>
      <c r="B78" s="118">
        <v>90094</v>
      </c>
      <c r="C78" s="136">
        <v>158778</v>
      </c>
      <c r="D78" s="132" t="s">
        <v>376</v>
      </c>
      <c r="E78" s="135" t="s">
        <v>364</v>
      </c>
      <c r="F78" s="118">
        <v>1880</v>
      </c>
      <c r="G78" s="24"/>
      <c r="H78" s="24"/>
    </row>
    <row r="79" spans="1:8" ht="12" customHeight="1" thickBot="1">
      <c r="A79" s="49" t="s">
        <v>60</v>
      </c>
      <c r="B79" s="139">
        <v>278748</v>
      </c>
      <c r="C79" s="154">
        <v>549266</v>
      </c>
      <c r="D79" s="155" t="s">
        <v>371</v>
      </c>
      <c r="E79" s="153" t="s">
        <v>379</v>
      </c>
      <c r="F79" s="139">
        <v>4303</v>
      </c>
      <c r="G79" s="24"/>
      <c r="H79" s="24"/>
    </row>
    <row r="80" spans="1:9" ht="63" customHeight="1">
      <c r="A80" s="222" t="s">
        <v>249</v>
      </c>
      <c r="B80" s="222"/>
      <c r="C80" s="222"/>
      <c r="D80" s="222"/>
      <c r="E80" s="222"/>
      <c r="F80" s="222"/>
      <c r="G80" s="222"/>
      <c r="H80" s="24"/>
      <c r="I80" s="24"/>
    </row>
    <row r="81" spans="1:9" ht="9.75" customHeight="1">
      <c r="A81" s="50"/>
      <c r="B81" s="24"/>
      <c r="C81" s="24"/>
      <c r="D81" s="24"/>
      <c r="E81" s="24"/>
      <c r="F81" s="24"/>
      <c r="G81" s="24"/>
      <c r="H81" s="24"/>
      <c r="I81" s="24"/>
    </row>
    <row r="82" spans="1:9" ht="18" customHeight="1" thickBot="1">
      <c r="A82" s="51" t="s">
        <v>61</v>
      </c>
      <c r="B82" s="24"/>
      <c r="C82" s="24"/>
      <c r="D82" s="24"/>
      <c r="E82" s="24"/>
      <c r="F82" s="24"/>
      <c r="G82" s="24"/>
      <c r="H82" s="24"/>
      <c r="I82" s="24"/>
    </row>
    <row r="83" spans="1:9" ht="9" customHeight="1">
      <c r="A83" s="38"/>
      <c r="B83" s="25"/>
      <c r="C83" s="25"/>
      <c r="D83" s="25"/>
      <c r="E83" s="25"/>
      <c r="F83" s="25"/>
      <c r="G83" s="25"/>
      <c r="H83" s="25"/>
      <c r="I83" s="25"/>
    </row>
    <row r="84" spans="1:9" s="26" customFormat="1" ht="46.5" customHeight="1">
      <c r="A84" s="45"/>
      <c r="B84" s="14" t="s">
        <v>266</v>
      </c>
      <c r="C84" s="14" t="s">
        <v>253</v>
      </c>
      <c r="D84" s="14" t="s">
        <v>62</v>
      </c>
      <c r="E84" s="14" t="s">
        <v>63</v>
      </c>
      <c r="F84" s="14" t="s">
        <v>64</v>
      </c>
      <c r="G84" s="14" t="s">
        <v>65</v>
      </c>
      <c r="H84" s="14" t="s">
        <v>66</v>
      </c>
      <c r="I84" s="5" t="s">
        <v>67</v>
      </c>
    </row>
    <row r="85" spans="1:9" ht="10.5" customHeight="1" thickBot="1">
      <c r="A85" s="46"/>
      <c r="B85" s="27"/>
      <c r="C85" s="27"/>
      <c r="D85" s="27"/>
      <c r="E85" s="27"/>
      <c r="F85" s="27"/>
      <c r="G85" s="27"/>
      <c r="H85" s="27"/>
      <c r="I85" s="27"/>
    </row>
    <row r="86" spans="1:9" ht="26.25" customHeight="1" thickBot="1">
      <c r="A86" s="52" t="s">
        <v>68</v>
      </c>
      <c r="B86" s="257" t="s">
        <v>380</v>
      </c>
      <c r="C86" s="258" t="s">
        <v>381</v>
      </c>
      <c r="D86" s="257" t="s">
        <v>380</v>
      </c>
      <c r="E86" s="258" t="s">
        <v>382</v>
      </c>
      <c r="F86" s="257" t="s">
        <v>383</v>
      </c>
      <c r="G86" s="258" t="s">
        <v>384</v>
      </c>
      <c r="H86" s="257" t="s">
        <v>385</v>
      </c>
      <c r="I86" s="258" t="s">
        <v>386</v>
      </c>
    </row>
    <row r="87" spans="1:9" ht="26.25" customHeight="1" thickBot="1">
      <c r="A87" s="53" t="s">
        <v>69</v>
      </c>
      <c r="B87" s="132" t="s">
        <v>387</v>
      </c>
      <c r="C87" s="135" t="s">
        <v>388</v>
      </c>
      <c r="D87" s="132" t="s">
        <v>389</v>
      </c>
      <c r="E87" s="135" t="s">
        <v>390</v>
      </c>
      <c r="F87" s="132" t="s">
        <v>391</v>
      </c>
      <c r="G87" s="135" t="s">
        <v>392</v>
      </c>
      <c r="H87" s="132" t="s">
        <v>393</v>
      </c>
      <c r="I87" s="135" t="s">
        <v>394</v>
      </c>
    </row>
    <row r="88" spans="1:9" ht="26.25" customHeight="1" thickBot="1">
      <c r="A88" s="53" t="s">
        <v>233</v>
      </c>
      <c r="B88" s="132" t="s">
        <v>395</v>
      </c>
      <c r="C88" s="135" t="s">
        <v>396</v>
      </c>
      <c r="D88" s="132" t="s">
        <v>397</v>
      </c>
      <c r="E88" s="135" t="s">
        <v>398</v>
      </c>
      <c r="F88" s="132" t="s">
        <v>399</v>
      </c>
      <c r="G88" s="135" t="s">
        <v>400</v>
      </c>
      <c r="H88" s="132" t="s">
        <v>401</v>
      </c>
      <c r="I88" s="135" t="s">
        <v>402</v>
      </c>
    </row>
    <row r="89" spans="1:9" ht="26.25" customHeight="1" thickBot="1">
      <c r="A89" s="53" t="s">
        <v>70</v>
      </c>
      <c r="B89" s="132" t="s">
        <v>403</v>
      </c>
      <c r="C89" s="135" t="s">
        <v>404</v>
      </c>
      <c r="D89" s="132" t="s">
        <v>405</v>
      </c>
      <c r="E89" s="135" t="s">
        <v>406</v>
      </c>
      <c r="F89" s="132" t="s">
        <v>407</v>
      </c>
      <c r="G89" s="135" t="s">
        <v>408</v>
      </c>
      <c r="H89" s="132" t="s">
        <v>409</v>
      </c>
      <c r="I89" s="135" t="s">
        <v>410</v>
      </c>
    </row>
    <row r="90" spans="1:9" ht="26.25" customHeight="1" thickBot="1">
      <c r="A90" s="53" t="s">
        <v>71</v>
      </c>
      <c r="B90" s="132" t="s">
        <v>411</v>
      </c>
      <c r="C90" s="135" t="s">
        <v>412</v>
      </c>
      <c r="D90" s="132" t="s">
        <v>413</v>
      </c>
      <c r="E90" s="135" t="s">
        <v>406</v>
      </c>
      <c r="F90" s="132" t="s">
        <v>414</v>
      </c>
      <c r="G90" s="135" t="s">
        <v>415</v>
      </c>
      <c r="H90" s="132" t="s">
        <v>416</v>
      </c>
      <c r="I90" s="135" t="s">
        <v>417</v>
      </c>
    </row>
    <row r="91" spans="1:9" ht="26.25" customHeight="1" thickBot="1">
      <c r="A91" s="53" t="s">
        <v>72</v>
      </c>
      <c r="B91" s="132" t="s">
        <v>418</v>
      </c>
      <c r="C91" s="135" t="s">
        <v>419</v>
      </c>
      <c r="D91" s="132" t="s">
        <v>420</v>
      </c>
      <c r="E91" s="135" t="s">
        <v>421</v>
      </c>
      <c r="F91" s="132" t="s">
        <v>422</v>
      </c>
      <c r="G91" s="135" t="s">
        <v>423</v>
      </c>
      <c r="H91" s="132" t="s">
        <v>424</v>
      </c>
      <c r="I91" s="135" t="s">
        <v>425</v>
      </c>
    </row>
    <row r="92" spans="1:9" ht="26.25" customHeight="1" thickBot="1">
      <c r="A92" s="53" t="s">
        <v>73</v>
      </c>
      <c r="B92" s="132" t="s">
        <v>426</v>
      </c>
      <c r="C92" s="135" t="s">
        <v>427</v>
      </c>
      <c r="D92" s="132" t="s">
        <v>428</v>
      </c>
      <c r="E92" s="135" t="s">
        <v>429</v>
      </c>
      <c r="F92" s="132" t="s">
        <v>430</v>
      </c>
      <c r="G92" s="135" t="s">
        <v>431</v>
      </c>
      <c r="H92" s="132" t="s">
        <v>432</v>
      </c>
      <c r="I92" s="135" t="s">
        <v>433</v>
      </c>
    </row>
    <row r="93" spans="1:9" ht="26.25" customHeight="1" thickBot="1">
      <c r="A93" s="53" t="s">
        <v>74</v>
      </c>
      <c r="B93" s="132" t="s">
        <v>434</v>
      </c>
      <c r="C93" s="135" t="s">
        <v>435</v>
      </c>
      <c r="D93" s="132" t="s">
        <v>436</v>
      </c>
      <c r="E93" s="135" t="s">
        <v>437</v>
      </c>
      <c r="F93" s="132" t="s">
        <v>438</v>
      </c>
      <c r="G93" s="135" t="s">
        <v>439</v>
      </c>
      <c r="H93" s="132" t="s">
        <v>440</v>
      </c>
      <c r="I93" s="135" t="s">
        <v>441</v>
      </c>
    </row>
    <row r="94" spans="1:9" ht="26.25" customHeight="1" thickBot="1">
      <c r="A94" s="53" t="s">
        <v>75</v>
      </c>
      <c r="B94" s="132" t="s">
        <v>442</v>
      </c>
      <c r="C94" s="135" t="s">
        <v>443</v>
      </c>
      <c r="D94" s="132" t="s">
        <v>444</v>
      </c>
      <c r="E94" s="135" t="s">
        <v>445</v>
      </c>
      <c r="F94" s="132" t="s">
        <v>446</v>
      </c>
      <c r="G94" s="135" t="s">
        <v>447</v>
      </c>
      <c r="H94" s="132" t="s">
        <v>448</v>
      </c>
      <c r="I94" s="135" t="s">
        <v>449</v>
      </c>
    </row>
    <row r="95" spans="1:9" ht="26.25" customHeight="1" thickBot="1">
      <c r="A95" s="54" t="s">
        <v>76</v>
      </c>
      <c r="B95" s="155" t="s">
        <v>450</v>
      </c>
      <c r="C95" s="153" t="s">
        <v>451</v>
      </c>
      <c r="D95" s="155" t="s">
        <v>452</v>
      </c>
      <c r="E95" s="153" t="s">
        <v>406</v>
      </c>
      <c r="F95" s="155" t="s">
        <v>453</v>
      </c>
      <c r="G95" s="153" t="s">
        <v>454</v>
      </c>
      <c r="H95" s="155" t="s">
        <v>455</v>
      </c>
      <c r="I95" s="153" t="s">
        <v>456</v>
      </c>
    </row>
    <row r="96" spans="1:9" ht="24" customHeight="1">
      <c r="A96" s="223" t="s">
        <v>153</v>
      </c>
      <c r="B96" s="223"/>
      <c r="C96" s="223"/>
      <c r="D96" s="223"/>
      <c r="E96" s="223"/>
      <c r="F96" s="223"/>
      <c r="G96" s="223"/>
      <c r="H96" s="223"/>
      <c r="I96" s="223"/>
    </row>
    <row r="97" spans="1:9" ht="12" customHeight="1">
      <c r="A97" s="50"/>
      <c r="B97" s="24"/>
      <c r="C97" s="24"/>
      <c r="D97" s="24"/>
      <c r="E97" s="24"/>
      <c r="F97" s="24"/>
      <c r="G97" s="24"/>
      <c r="H97" s="24"/>
      <c r="I97" s="24"/>
    </row>
    <row r="98" spans="1:10" ht="16.5" thickBot="1">
      <c r="A98" s="56" t="s">
        <v>234</v>
      </c>
      <c r="B98" s="28"/>
      <c r="C98" s="28"/>
      <c r="D98" s="28"/>
      <c r="E98" s="28"/>
      <c r="F98" s="28"/>
      <c r="G98" s="28"/>
      <c r="H98" s="28"/>
      <c r="I98" s="28"/>
      <c r="J98" s="28"/>
    </row>
    <row r="99" ht="10.5" customHeight="1">
      <c r="A99" s="37"/>
    </row>
    <row r="100" spans="1:10" s="26" customFormat="1" ht="54" customHeight="1">
      <c r="A100" s="45"/>
      <c r="B100" s="14" t="s">
        <v>266</v>
      </c>
      <c r="C100" s="14" t="s">
        <v>253</v>
      </c>
      <c r="D100" s="14" t="s">
        <v>62</v>
      </c>
      <c r="E100" s="14" t="s">
        <v>63</v>
      </c>
      <c r="F100" s="14" t="s">
        <v>64</v>
      </c>
      <c r="G100" s="14" t="s">
        <v>65</v>
      </c>
      <c r="H100" s="14" t="s">
        <v>66</v>
      </c>
      <c r="I100" s="14" t="s">
        <v>67</v>
      </c>
      <c r="J100" s="5" t="s">
        <v>148</v>
      </c>
    </row>
    <row r="101" spans="1:10" ht="8.25" customHeight="1" thickBot="1">
      <c r="A101" s="45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0.5" customHeight="1" thickBot="1">
      <c r="A102" s="40" t="s">
        <v>77</v>
      </c>
      <c r="B102" s="106"/>
      <c r="C102" s="176"/>
      <c r="D102" s="106"/>
      <c r="E102" s="176"/>
      <c r="F102" s="106"/>
      <c r="G102" s="176"/>
      <c r="H102" s="106"/>
      <c r="I102" s="176"/>
      <c r="J102" s="177"/>
    </row>
    <row r="103" spans="1:10" ht="24.75" customHeight="1" thickBot="1">
      <c r="A103" s="41" t="s">
        <v>174</v>
      </c>
      <c r="B103" s="132" t="s">
        <v>457</v>
      </c>
      <c r="C103" s="135" t="s">
        <v>458</v>
      </c>
      <c r="D103" s="132" t="s">
        <v>459</v>
      </c>
      <c r="E103" s="132" t="s">
        <v>406</v>
      </c>
      <c r="F103" s="103" t="s">
        <v>460</v>
      </c>
      <c r="G103" s="174" t="s">
        <v>461</v>
      </c>
      <c r="H103" s="103" t="s">
        <v>462</v>
      </c>
      <c r="I103" s="174" t="s">
        <v>463</v>
      </c>
      <c r="J103" s="259"/>
    </row>
    <row r="104" spans="1:10" ht="24.75" customHeight="1" thickBot="1">
      <c r="A104" s="41" t="s">
        <v>78</v>
      </c>
      <c r="B104" s="132" t="s">
        <v>464</v>
      </c>
      <c r="C104" s="135" t="s">
        <v>465</v>
      </c>
      <c r="D104" s="132" t="s">
        <v>466</v>
      </c>
      <c r="E104" s="132" t="s">
        <v>406</v>
      </c>
      <c r="F104" s="103" t="s">
        <v>467</v>
      </c>
      <c r="G104" s="174" t="s">
        <v>468</v>
      </c>
      <c r="H104" s="103" t="s">
        <v>469</v>
      </c>
      <c r="I104" s="174" t="s">
        <v>470</v>
      </c>
      <c r="J104" s="126"/>
    </row>
    <row r="105" spans="1:10" ht="24.75" customHeight="1" thickBot="1">
      <c r="A105" s="41" t="s">
        <v>79</v>
      </c>
      <c r="B105" s="132" t="s">
        <v>471</v>
      </c>
      <c r="C105" s="135" t="s">
        <v>472</v>
      </c>
      <c r="D105" s="132" t="s">
        <v>473</v>
      </c>
      <c r="E105" s="132" t="s">
        <v>406</v>
      </c>
      <c r="F105" s="103" t="s">
        <v>474</v>
      </c>
      <c r="G105" s="174" t="s">
        <v>475</v>
      </c>
      <c r="H105" s="103" t="s">
        <v>476</v>
      </c>
      <c r="I105" s="174" t="s">
        <v>477</v>
      </c>
      <c r="J105" s="126"/>
    </row>
    <row r="106" spans="1:10" ht="24.75" customHeight="1" thickBot="1">
      <c r="A106" s="41" t="s">
        <v>170</v>
      </c>
      <c r="B106" s="132" t="s">
        <v>478</v>
      </c>
      <c r="C106" s="135" t="s">
        <v>479</v>
      </c>
      <c r="D106" s="132" t="s">
        <v>480</v>
      </c>
      <c r="E106" s="132" t="s">
        <v>406</v>
      </c>
      <c r="F106" s="103" t="s">
        <v>481</v>
      </c>
      <c r="G106" s="174" t="s">
        <v>482</v>
      </c>
      <c r="H106" s="103" t="s">
        <v>483</v>
      </c>
      <c r="I106" s="174" t="s">
        <v>484</v>
      </c>
      <c r="J106" s="126"/>
    </row>
    <row r="107" spans="1:10" ht="24.75" customHeight="1" thickBot="1">
      <c r="A107" s="41" t="s">
        <v>175</v>
      </c>
      <c r="B107" s="132" t="s">
        <v>485</v>
      </c>
      <c r="C107" s="135" t="s">
        <v>486</v>
      </c>
      <c r="D107" s="132" t="s">
        <v>487</v>
      </c>
      <c r="E107" s="132" t="s">
        <v>488</v>
      </c>
      <c r="F107" s="103" t="s">
        <v>489</v>
      </c>
      <c r="G107" s="174" t="s">
        <v>490</v>
      </c>
      <c r="H107" s="103" t="s">
        <v>491</v>
      </c>
      <c r="I107" s="174" t="s">
        <v>492</v>
      </c>
      <c r="J107" s="126"/>
    </row>
    <row r="108" spans="1:10" ht="24.75" customHeight="1" thickBot="1">
      <c r="A108" s="41" t="s">
        <v>80</v>
      </c>
      <c r="B108" s="132" t="s">
        <v>493</v>
      </c>
      <c r="C108" s="135" t="s">
        <v>494</v>
      </c>
      <c r="D108" s="132" t="s">
        <v>495</v>
      </c>
      <c r="E108" s="132" t="s">
        <v>406</v>
      </c>
      <c r="F108" s="103" t="s">
        <v>496</v>
      </c>
      <c r="G108" s="174" t="s">
        <v>497</v>
      </c>
      <c r="H108" s="103" t="s">
        <v>498</v>
      </c>
      <c r="I108" s="174" t="s">
        <v>499</v>
      </c>
      <c r="J108" s="126">
        <v>0</v>
      </c>
    </row>
    <row r="109" spans="1:10" ht="24.75" customHeight="1" thickBot="1">
      <c r="A109" s="41" t="s">
        <v>213</v>
      </c>
      <c r="B109" s="132"/>
      <c r="C109" s="135"/>
      <c r="D109" s="132"/>
      <c r="E109" s="132"/>
      <c r="F109" s="103"/>
      <c r="G109" s="174"/>
      <c r="H109" s="103"/>
      <c r="I109" s="174"/>
      <c r="J109" s="126"/>
    </row>
    <row r="110" spans="1:10" ht="24.75" customHeight="1" thickBot="1">
      <c r="A110" s="42" t="s">
        <v>235</v>
      </c>
      <c r="B110" s="132" t="s">
        <v>500</v>
      </c>
      <c r="C110" s="135" t="s">
        <v>501</v>
      </c>
      <c r="D110" s="132" t="s">
        <v>502</v>
      </c>
      <c r="E110" s="132" t="s">
        <v>406</v>
      </c>
      <c r="F110" s="103" t="s">
        <v>503</v>
      </c>
      <c r="G110" s="174" t="s">
        <v>504</v>
      </c>
      <c r="H110" s="103" t="s">
        <v>505</v>
      </c>
      <c r="I110" s="174" t="s">
        <v>506</v>
      </c>
      <c r="J110" s="126"/>
    </row>
    <row r="111" spans="1:10" ht="12" customHeight="1" thickBot="1">
      <c r="A111" s="43" t="s">
        <v>81</v>
      </c>
      <c r="B111" s="189"/>
      <c r="C111" s="187"/>
      <c r="D111" s="189"/>
      <c r="E111" s="188"/>
      <c r="F111" s="173"/>
      <c r="G111" s="152"/>
      <c r="H111" s="173"/>
      <c r="I111" s="152"/>
      <c r="J111" s="177"/>
    </row>
    <row r="112" spans="1:10" ht="24.75" customHeight="1" thickBot="1">
      <c r="A112" s="41" t="s">
        <v>143</v>
      </c>
      <c r="B112" s="132" t="s">
        <v>507</v>
      </c>
      <c r="C112" s="135" t="s">
        <v>508</v>
      </c>
      <c r="D112" s="132" t="s">
        <v>509</v>
      </c>
      <c r="E112" s="132" t="s">
        <v>510</v>
      </c>
      <c r="F112" s="132" t="s">
        <v>511</v>
      </c>
      <c r="G112" s="135" t="s">
        <v>512</v>
      </c>
      <c r="H112" s="132" t="s">
        <v>513</v>
      </c>
      <c r="I112" s="135" t="s">
        <v>514</v>
      </c>
      <c r="J112" s="156"/>
    </row>
    <row r="113" spans="1:10" ht="24.75" customHeight="1" thickBot="1">
      <c r="A113" s="41" t="s">
        <v>144</v>
      </c>
      <c r="B113" s="132" t="s">
        <v>515</v>
      </c>
      <c r="C113" s="135" t="s">
        <v>516</v>
      </c>
      <c r="D113" s="132" t="s">
        <v>517</v>
      </c>
      <c r="E113" s="132" t="s">
        <v>518</v>
      </c>
      <c r="F113" s="132" t="s">
        <v>519</v>
      </c>
      <c r="G113" s="135" t="s">
        <v>483</v>
      </c>
      <c r="H113" s="132" t="s">
        <v>520</v>
      </c>
      <c r="I113" s="135" t="s">
        <v>521</v>
      </c>
      <c r="J113" s="156"/>
    </row>
    <row r="114" spans="1:10" ht="24.75" customHeight="1" thickBot="1">
      <c r="A114" s="41" t="s">
        <v>145</v>
      </c>
      <c r="B114" s="132" t="s">
        <v>522</v>
      </c>
      <c r="C114" s="135" t="s">
        <v>523</v>
      </c>
      <c r="D114" s="132" t="s">
        <v>524</v>
      </c>
      <c r="E114" s="132" t="s">
        <v>525</v>
      </c>
      <c r="F114" s="132" t="s">
        <v>526</v>
      </c>
      <c r="G114" s="135" t="s">
        <v>527</v>
      </c>
      <c r="H114" s="132" t="s">
        <v>528</v>
      </c>
      <c r="I114" s="135" t="s">
        <v>529</v>
      </c>
      <c r="J114" s="156"/>
    </row>
    <row r="115" spans="1:10" ht="24.75" customHeight="1" thickBot="1">
      <c r="A115" s="42" t="s">
        <v>82</v>
      </c>
      <c r="B115" s="155" t="s">
        <v>530</v>
      </c>
      <c r="C115" s="153" t="s">
        <v>531</v>
      </c>
      <c r="D115" s="155"/>
      <c r="E115" s="175"/>
      <c r="F115" s="155"/>
      <c r="G115" s="153"/>
      <c r="H115" s="155"/>
      <c r="I115" s="153"/>
      <c r="J115" s="158"/>
    </row>
    <row r="116" spans="1:10" ht="12.75" customHeight="1" thickBot="1">
      <c r="A116" s="43" t="s">
        <v>83</v>
      </c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25.5" customHeight="1" thickBot="1">
      <c r="A117" s="41" t="s">
        <v>532</v>
      </c>
      <c r="B117" s="132" t="s">
        <v>537</v>
      </c>
      <c r="C117" s="135"/>
      <c r="D117" s="132" t="s">
        <v>538</v>
      </c>
      <c r="E117" s="132" t="s">
        <v>539</v>
      </c>
      <c r="F117" s="132" t="s">
        <v>540</v>
      </c>
      <c r="G117" s="135" t="s">
        <v>541</v>
      </c>
      <c r="H117" s="132" t="s">
        <v>482</v>
      </c>
      <c r="I117" s="135" t="s">
        <v>542</v>
      </c>
      <c r="J117" s="43"/>
    </row>
    <row r="118" spans="1:10" ht="23.25" customHeight="1" thickBot="1">
      <c r="A118" s="41" t="s">
        <v>533</v>
      </c>
      <c r="B118" s="132" t="s">
        <v>543</v>
      </c>
      <c r="C118" s="135"/>
      <c r="D118" s="132" t="s">
        <v>544</v>
      </c>
      <c r="E118" s="132" t="s">
        <v>545</v>
      </c>
      <c r="F118" s="132" t="s">
        <v>546</v>
      </c>
      <c r="G118" s="135" t="s">
        <v>547</v>
      </c>
      <c r="H118" s="132" t="s">
        <v>548</v>
      </c>
      <c r="I118" s="135" t="s">
        <v>549</v>
      </c>
      <c r="J118" s="43"/>
    </row>
    <row r="119" spans="1:10" ht="24" customHeight="1" thickBot="1">
      <c r="A119" s="41" t="s">
        <v>534</v>
      </c>
      <c r="B119" s="132" t="s">
        <v>550</v>
      </c>
      <c r="C119" s="135"/>
      <c r="D119" s="132" t="s">
        <v>551</v>
      </c>
      <c r="E119" s="132" t="s">
        <v>552</v>
      </c>
      <c r="F119" s="132" t="s">
        <v>553</v>
      </c>
      <c r="G119" s="135" t="s">
        <v>554</v>
      </c>
      <c r="H119" s="132" t="s">
        <v>555</v>
      </c>
      <c r="I119" s="135" t="s">
        <v>556</v>
      </c>
      <c r="J119" s="43"/>
    </row>
    <row r="120" spans="1:10" ht="24.75" customHeight="1" thickBot="1">
      <c r="A120" s="41" t="s">
        <v>535</v>
      </c>
      <c r="B120" s="132" t="s">
        <v>557</v>
      </c>
      <c r="C120" s="135"/>
      <c r="D120" s="132" t="s">
        <v>558</v>
      </c>
      <c r="E120" s="132" t="s">
        <v>559</v>
      </c>
      <c r="F120" s="132" t="s">
        <v>560</v>
      </c>
      <c r="G120" s="135" t="s">
        <v>561</v>
      </c>
      <c r="H120" s="132" t="s">
        <v>562</v>
      </c>
      <c r="I120" s="135" t="s">
        <v>563</v>
      </c>
      <c r="J120" s="43"/>
    </row>
    <row r="121" spans="1:10" ht="24.75" customHeight="1" thickBot="1">
      <c r="A121" s="41" t="s">
        <v>173</v>
      </c>
      <c r="B121" s="132" t="s">
        <v>564</v>
      </c>
      <c r="C121" s="135" t="s">
        <v>565</v>
      </c>
      <c r="D121" s="132" t="s">
        <v>566</v>
      </c>
      <c r="E121" s="132" t="s">
        <v>567</v>
      </c>
      <c r="F121" s="132" t="s">
        <v>568</v>
      </c>
      <c r="G121" s="135" t="s">
        <v>569</v>
      </c>
      <c r="H121" s="132" t="s">
        <v>570</v>
      </c>
      <c r="I121" s="135" t="s">
        <v>571</v>
      </c>
      <c r="J121" s="156"/>
    </row>
    <row r="122" spans="1:10" ht="24.75" customHeight="1" thickBot="1">
      <c r="A122" s="41" t="s">
        <v>84</v>
      </c>
      <c r="B122" s="132" t="s">
        <v>572</v>
      </c>
      <c r="C122" s="135" t="s">
        <v>573</v>
      </c>
      <c r="D122" s="132" t="s">
        <v>574</v>
      </c>
      <c r="E122" s="132" t="s">
        <v>575</v>
      </c>
      <c r="F122" s="132" t="s">
        <v>576</v>
      </c>
      <c r="G122" s="135" t="s">
        <v>577</v>
      </c>
      <c r="H122" s="132" t="s">
        <v>578</v>
      </c>
      <c r="I122" s="135" t="s">
        <v>579</v>
      </c>
      <c r="J122" s="156"/>
    </row>
    <row r="123" spans="1:10" ht="24.75" customHeight="1" thickBot="1">
      <c r="A123" s="42" t="s">
        <v>85</v>
      </c>
      <c r="B123" s="155" t="s">
        <v>580</v>
      </c>
      <c r="C123" s="153" t="s">
        <v>581</v>
      </c>
      <c r="D123" s="155" t="s">
        <v>582</v>
      </c>
      <c r="E123" s="155" t="s">
        <v>583</v>
      </c>
      <c r="F123" s="155" t="s">
        <v>584</v>
      </c>
      <c r="G123" s="153" t="s">
        <v>585</v>
      </c>
      <c r="H123" s="155" t="s">
        <v>586</v>
      </c>
      <c r="I123" s="153" t="s">
        <v>587</v>
      </c>
      <c r="J123" s="158"/>
    </row>
    <row r="124" spans="1:10" ht="10.5" customHeight="1" thickBot="1">
      <c r="A124" s="43" t="s">
        <v>86</v>
      </c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24.75" customHeight="1" thickBot="1">
      <c r="A125" s="41" t="s">
        <v>588</v>
      </c>
      <c r="B125" s="132" t="s">
        <v>589</v>
      </c>
      <c r="C125" s="135" t="s">
        <v>590</v>
      </c>
      <c r="D125" s="132" t="s">
        <v>591</v>
      </c>
      <c r="E125" s="132" t="s">
        <v>592</v>
      </c>
      <c r="F125" s="132" t="s">
        <v>593</v>
      </c>
      <c r="G125" s="135" t="s">
        <v>594</v>
      </c>
      <c r="H125" s="132" t="s">
        <v>595</v>
      </c>
      <c r="I125" s="135" t="s">
        <v>596</v>
      </c>
      <c r="J125" s="259">
        <v>1</v>
      </c>
    </row>
    <row r="126" spans="1:10" ht="23.25" customHeight="1" thickBot="1">
      <c r="A126" s="41" t="s">
        <v>87</v>
      </c>
      <c r="B126" s="132" t="s">
        <v>597</v>
      </c>
      <c r="C126" s="135" t="s">
        <v>598</v>
      </c>
      <c r="D126" s="132" t="s">
        <v>599</v>
      </c>
      <c r="E126" s="132" t="s">
        <v>600</v>
      </c>
      <c r="F126" s="132" t="s">
        <v>601</v>
      </c>
      <c r="G126" s="135" t="s">
        <v>602</v>
      </c>
      <c r="H126" s="132" t="s">
        <v>603</v>
      </c>
      <c r="I126" s="135" t="s">
        <v>604</v>
      </c>
      <c r="J126" s="126"/>
    </row>
    <row r="127" spans="1:10" ht="23.25" customHeight="1" thickBot="1">
      <c r="A127" s="41" t="s">
        <v>88</v>
      </c>
      <c r="B127" s="132" t="s">
        <v>605</v>
      </c>
      <c r="C127" s="135" t="s">
        <v>606</v>
      </c>
      <c r="D127" s="132" t="s">
        <v>607</v>
      </c>
      <c r="E127" s="132" t="s">
        <v>608</v>
      </c>
      <c r="F127" s="132" t="s">
        <v>609</v>
      </c>
      <c r="G127" s="135" t="s">
        <v>610</v>
      </c>
      <c r="H127" s="132" t="s">
        <v>611</v>
      </c>
      <c r="I127" s="135" t="s">
        <v>612</v>
      </c>
      <c r="J127" s="126"/>
    </row>
    <row r="128" spans="1:10" ht="23.25" customHeight="1" thickBot="1">
      <c r="A128" s="41" t="s">
        <v>146</v>
      </c>
      <c r="B128" s="132" t="s">
        <v>613</v>
      </c>
      <c r="C128" s="135" t="s">
        <v>614</v>
      </c>
      <c r="D128" s="132" t="s">
        <v>615</v>
      </c>
      <c r="E128" s="132" t="s">
        <v>616</v>
      </c>
      <c r="F128" s="132" t="s">
        <v>617</v>
      </c>
      <c r="G128" s="135" t="s">
        <v>618</v>
      </c>
      <c r="H128" s="132" t="s">
        <v>619</v>
      </c>
      <c r="I128" s="135" t="s">
        <v>620</v>
      </c>
      <c r="J128" s="126"/>
    </row>
    <row r="129" spans="1:10" ht="23.25" customHeight="1" thickBot="1">
      <c r="A129" s="41" t="s">
        <v>89</v>
      </c>
      <c r="B129" s="132" t="s">
        <v>621</v>
      </c>
      <c r="C129" s="135" t="s">
        <v>622</v>
      </c>
      <c r="D129" s="132" t="s">
        <v>623</v>
      </c>
      <c r="E129" s="132" t="s">
        <v>406</v>
      </c>
      <c r="F129" s="132" t="s">
        <v>624</v>
      </c>
      <c r="G129" s="135" t="s">
        <v>625</v>
      </c>
      <c r="H129" s="132" t="s">
        <v>626</v>
      </c>
      <c r="I129" s="135" t="s">
        <v>627</v>
      </c>
      <c r="J129" s="126"/>
    </row>
    <row r="130" spans="1:10" ht="23.25" customHeight="1" thickBot="1">
      <c r="A130" s="41" t="s">
        <v>90</v>
      </c>
      <c r="B130" s="132" t="s">
        <v>628</v>
      </c>
      <c r="C130" s="135" t="s">
        <v>629</v>
      </c>
      <c r="D130" s="132" t="s">
        <v>628</v>
      </c>
      <c r="E130" s="132" t="s">
        <v>630</v>
      </c>
      <c r="F130" s="132" t="s">
        <v>631</v>
      </c>
      <c r="G130" s="135" t="s">
        <v>632</v>
      </c>
      <c r="H130" s="132" t="s">
        <v>633</v>
      </c>
      <c r="I130" s="135" t="s">
        <v>634</v>
      </c>
      <c r="J130" s="257"/>
    </row>
    <row r="131" spans="1:10" ht="23.25" customHeight="1" thickBot="1">
      <c r="A131" s="41" t="s">
        <v>91</v>
      </c>
      <c r="B131" s="132" t="s">
        <v>635</v>
      </c>
      <c r="C131" s="135" t="s">
        <v>636</v>
      </c>
      <c r="D131" s="132" t="s">
        <v>635</v>
      </c>
      <c r="E131" s="132" t="s">
        <v>637</v>
      </c>
      <c r="F131" s="132" t="s">
        <v>638</v>
      </c>
      <c r="G131" s="135" t="s">
        <v>639</v>
      </c>
      <c r="H131" s="132" t="s">
        <v>640</v>
      </c>
      <c r="I131" s="135" t="s">
        <v>641</v>
      </c>
      <c r="J131" s="132"/>
    </row>
    <row r="132" spans="1:10" ht="23.25" customHeight="1" thickBot="1">
      <c r="A132" s="41" t="s">
        <v>92</v>
      </c>
      <c r="B132" s="132" t="s">
        <v>642</v>
      </c>
      <c r="C132" s="135" t="s">
        <v>643</v>
      </c>
      <c r="D132" s="132" t="s">
        <v>642</v>
      </c>
      <c r="E132" s="132" t="s">
        <v>644</v>
      </c>
      <c r="F132" s="132" t="s">
        <v>645</v>
      </c>
      <c r="G132" s="135" t="s">
        <v>646</v>
      </c>
      <c r="H132" s="132" t="s">
        <v>647</v>
      </c>
      <c r="I132" s="135" t="s">
        <v>648</v>
      </c>
      <c r="J132" s="132"/>
    </row>
    <row r="133" spans="1:10" ht="23.25" customHeight="1" thickBot="1">
      <c r="A133" s="42" t="s">
        <v>93</v>
      </c>
      <c r="B133" s="155" t="s">
        <v>649</v>
      </c>
      <c r="C133" s="153" t="s">
        <v>650</v>
      </c>
      <c r="D133" s="155" t="s">
        <v>649</v>
      </c>
      <c r="E133" s="155" t="s">
        <v>651</v>
      </c>
      <c r="F133" s="155" t="s">
        <v>652</v>
      </c>
      <c r="G133" s="153" t="s">
        <v>653</v>
      </c>
      <c r="H133" s="155" t="s">
        <v>654</v>
      </c>
      <c r="I133" s="153" t="s">
        <v>641</v>
      </c>
      <c r="J133" s="155"/>
    </row>
    <row r="134" spans="1:10" ht="10.5" customHeight="1" thickBot="1">
      <c r="A134" s="43" t="s">
        <v>236</v>
      </c>
      <c r="B134" s="190"/>
      <c r="C134" s="191"/>
      <c r="D134" s="190"/>
      <c r="E134" s="192"/>
      <c r="F134" s="193"/>
      <c r="G134" s="194"/>
      <c r="H134" s="193"/>
      <c r="I134" s="194"/>
      <c r="J134" s="193"/>
    </row>
    <row r="135" spans="1:10" ht="24.75" customHeight="1" thickBot="1">
      <c r="A135" s="41" t="s">
        <v>237</v>
      </c>
      <c r="B135" s="132" t="s">
        <v>655</v>
      </c>
      <c r="C135" s="135" t="s">
        <v>656</v>
      </c>
      <c r="D135" s="132" t="s">
        <v>657</v>
      </c>
      <c r="E135" s="132" t="s">
        <v>658</v>
      </c>
      <c r="F135" s="132" t="s">
        <v>659</v>
      </c>
      <c r="G135" s="135" t="s">
        <v>660</v>
      </c>
      <c r="H135" s="132" t="s">
        <v>661</v>
      </c>
      <c r="I135" s="135" t="s">
        <v>662</v>
      </c>
      <c r="J135" s="132">
        <v>0</v>
      </c>
    </row>
    <row r="136" spans="1:10" ht="24.75" customHeight="1" thickBot="1">
      <c r="A136" s="41" t="s">
        <v>147</v>
      </c>
      <c r="B136" s="132" t="s">
        <v>663</v>
      </c>
      <c r="C136" s="135" t="s">
        <v>664</v>
      </c>
      <c r="D136" s="132" t="s">
        <v>665</v>
      </c>
      <c r="E136" s="132" t="s">
        <v>666</v>
      </c>
      <c r="F136" s="132" t="s">
        <v>667</v>
      </c>
      <c r="G136" s="135" t="s">
        <v>668</v>
      </c>
      <c r="H136" s="132" t="s">
        <v>669</v>
      </c>
      <c r="I136" s="135" t="s">
        <v>670</v>
      </c>
      <c r="J136" s="157"/>
    </row>
    <row r="137" spans="1:10" ht="24.75" customHeight="1" thickBot="1">
      <c r="A137" s="41" t="s">
        <v>94</v>
      </c>
      <c r="B137" s="132" t="s">
        <v>671</v>
      </c>
      <c r="C137" s="135" t="s">
        <v>672</v>
      </c>
      <c r="D137" s="132" t="s">
        <v>671</v>
      </c>
      <c r="E137" s="132" t="s">
        <v>673</v>
      </c>
      <c r="F137" s="132" t="s">
        <v>674</v>
      </c>
      <c r="G137" s="135" t="s">
        <v>675</v>
      </c>
      <c r="H137" s="132" t="s">
        <v>676</v>
      </c>
      <c r="I137" s="135" t="s">
        <v>677</v>
      </c>
      <c r="J137" s="157"/>
    </row>
    <row r="138" spans="1:10" ht="24.75" customHeight="1" thickBot="1">
      <c r="A138" s="42" t="s">
        <v>238</v>
      </c>
      <c r="B138" s="155" t="s">
        <v>678</v>
      </c>
      <c r="C138" s="153" t="s">
        <v>679</v>
      </c>
      <c r="D138" s="155" t="s">
        <v>680</v>
      </c>
      <c r="E138" s="155" t="s">
        <v>681</v>
      </c>
      <c r="F138" s="155" t="s">
        <v>682</v>
      </c>
      <c r="G138" s="153" t="s">
        <v>683</v>
      </c>
      <c r="H138" s="155" t="s">
        <v>684</v>
      </c>
      <c r="I138" s="153" t="s">
        <v>685</v>
      </c>
      <c r="J138" s="158"/>
    </row>
    <row r="139" spans="1:9" ht="21" customHeight="1">
      <c r="A139" s="223" t="s">
        <v>176</v>
      </c>
      <c r="B139" s="223"/>
      <c r="C139" s="223"/>
      <c r="D139" s="223"/>
      <c r="E139" s="223"/>
      <c r="F139" s="223"/>
      <c r="G139" s="223"/>
      <c r="H139" s="223"/>
      <c r="I139" s="223"/>
    </row>
    <row r="140" spans="1:9" ht="14.25">
      <c r="A140" s="260" t="s">
        <v>536</v>
      </c>
      <c r="B140" s="260"/>
      <c r="C140" s="260"/>
      <c r="D140" s="260"/>
      <c r="E140" s="260"/>
      <c r="F140" s="260"/>
      <c r="G140" s="260"/>
      <c r="H140" s="260"/>
      <c r="I140" s="260"/>
    </row>
  </sheetData>
  <mergeCells count="5">
    <mergeCell ref="A140:I140"/>
    <mergeCell ref="A80:G80"/>
    <mergeCell ref="A96:I96"/>
    <mergeCell ref="A139:I139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9" man="1"/>
    <brk id="9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5"/>
  <sheetViews>
    <sheetView view="pageBreakPreview" zoomScaleSheetLayoutView="100" workbookViewId="0" topLeftCell="A10">
      <selection activeCell="B39" sqref="B39:B45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29" t="s">
        <v>264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13.5">
      <c r="A3" s="2"/>
      <c r="B3" s="1" t="s">
        <v>96</v>
      </c>
      <c r="C3" s="1" t="s">
        <v>247</v>
      </c>
      <c r="D3" s="1" t="s">
        <v>273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90" t="s">
        <v>98</v>
      </c>
      <c r="B5" s="91">
        <f aca="true" t="shared" si="0" ref="B5:B10">C5/SUM(C$5:C$10)</f>
        <v>0.31382162097880095</v>
      </c>
      <c r="C5" s="99">
        <v>909935.3886999998</v>
      </c>
      <c r="D5" s="92">
        <v>436297</v>
      </c>
      <c r="E5" s="30"/>
      <c r="F5" s="30"/>
    </row>
    <row r="6" spans="1:6" ht="12" customHeight="1" thickBot="1">
      <c r="A6" s="93" t="s">
        <v>193</v>
      </c>
      <c r="B6" s="94">
        <f t="shared" si="0"/>
        <v>0.27187832055953626</v>
      </c>
      <c r="C6" s="101">
        <v>788319.5062399999</v>
      </c>
      <c r="D6" s="95">
        <v>374897</v>
      </c>
      <c r="E6" s="30"/>
      <c r="F6" s="30"/>
    </row>
    <row r="7" spans="1:6" ht="12" customHeight="1" thickBot="1">
      <c r="A7" s="93" t="s">
        <v>99</v>
      </c>
      <c r="B7" s="94">
        <f t="shared" si="0"/>
        <v>0.14527792708121398</v>
      </c>
      <c r="C7" s="101">
        <v>421237.7930999997</v>
      </c>
      <c r="D7" s="95">
        <v>193621</v>
      </c>
      <c r="E7" s="30"/>
      <c r="F7" s="30"/>
    </row>
    <row r="8" spans="1:6" ht="12" customHeight="1" thickBot="1">
      <c r="A8" s="93" t="s">
        <v>100</v>
      </c>
      <c r="B8" s="94">
        <f t="shared" si="0"/>
        <v>0.11051954644094841</v>
      </c>
      <c r="C8" s="101">
        <v>320454.80530000007</v>
      </c>
      <c r="D8" s="95">
        <v>147274</v>
      </c>
      <c r="E8" s="30"/>
      <c r="F8" s="30"/>
    </row>
    <row r="9" spans="1:6" ht="12" customHeight="1" thickBot="1">
      <c r="A9" s="93" t="s">
        <v>101</v>
      </c>
      <c r="B9" s="94">
        <f t="shared" si="0"/>
        <v>0.10248877694711109</v>
      </c>
      <c r="C9" s="101">
        <v>297169.34352033323</v>
      </c>
      <c r="D9" s="95">
        <v>185432</v>
      </c>
      <c r="E9" s="30"/>
      <c r="F9" s="30"/>
    </row>
    <row r="10" spans="1:6" ht="12" customHeight="1" thickBot="1">
      <c r="A10" s="96" t="s">
        <v>194</v>
      </c>
      <c r="B10" s="97">
        <f t="shared" si="0"/>
        <v>0.05601380799238936</v>
      </c>
      <c r="C10" s="104">
        <v>162413.74953437317</v>
      </c>
      <c r="D10" s="98">
        <v>93940</v>
      </c>
      <c r="E10" s="30"/>
      <c r="F10" s="30"/>
    </row>
    <row r="11" spans="1:6" ht="12.75">
      <c r="A11" s="33" t="s">
        <v>102</v>
      </c>
      <c r="B11" s="30"/>
      <c r="C11" s="30"/>
      <c r="D11" s="30"/>
      <c r="E11" s="30"/>
      <c r="F11" s="30"/>
    </row>
    <row r="12" spans="1:6" ht="12.75">
      <c r="A12" s="33" t="s">
        <v>274</v>
      </c>
      <c r="B12" s="30"/>
      <c r="C12" s="30"/>
      <c r="D12" s="30"/>
      <c r="E12" s="30"/>
      <c r="F12" s="30"/>
    </row>
    <row r="13" spans="1:6" ht="15.75">
      <c r="A13" s="34"/>
      <c r="B13" s="30"/>
      <c r="C13" s="30"/>
      <c r="D13" s="30"/>
      <c r="E13" s="30"/>
      <c r="F13" s="30"/>
    </row>
    <row r="14" spans="1:8" ht="16.5" thickBot="1">
      <c r="A14" s="29" t="s">
        <v>265</v>
      </c>
      <c r="B14" s="30"/>
      <c r="C14" s="30"/>
      <c r="D14" s="30"/>
      <c r="E14" s="30"/>
      <c r="F14" s="30"/>
      <c r="G14" s="18"/>
      <c r="H14" s="18"/>
    </row>
    <row r="15" spans="1:6" ht="9" customHeight="1">
      <c r="A15" s="6"/>
      <c r="B15" s="6"/>
      <c r="C15" s="6"/>
      <c r="D15" s="6"/>
      <c r="E15" s="6"/>
      <c r="F15" s="6"/>
    </row>
    <row r="16" spans="1:6" ht="13.5">
      <c r="A16" s="2"/>
      <c r="B16" s="1" t="s">
        <v>103</v>
      </c>
      <c r="C16" s="1" t="s">
        <v>104</v>
      </c>
      <c r="D16" s="1" t="s">
        <v>105</v>
      </c>
      <c r="E16" s="1" t="s">
        <v>68</v>
      </c>
      <c r="F16" s="1" t="s">
        <v>95</v>
      </c>
    </row>
    <row r="17" spans="1:6" ht="9" customHeight="1" thickBot="1">
      <c r="A17" s="7"/>
      <c r="B17" s="7"/>
      <c r="C17" s="7"/>
      <c r="D17" s="7"/>
      <c r="E17" s="7"/>
      <c r="F17" s="7"/>
    </row>
    <row r="18" spans="1:6" ht="12" customHeight="1" thickBot="1">
      <c r="A18" s="90" t="s">
        <v>98</v>
      </c>
      <c r="B18" s="92">
        <v>7140</v>
      </c>
      <c r="C18" s="99">
        <v>8144</v>
      </c>
      <c r="D18" s="92">
        <v>-1004</v>
      </c>
      <c r="E18" s="209">
        <v>-0.02311553161118018</v>
      </c>
      <c r="F18" s="210">
        <v>-0.02331359572738883</v>
      </c>
    </row>
    <row r="19" spans="1:6" ht="12" customHeight="1" thickBot="1">
      <c r="A19" s="93" t="s">
        <v>193</v>
      </c>
      <c r="B19" s="95">
        <v>5929</v>
      </c>
      <c r="C19" s="101">
        <v>10200</v>
      </c>
      <c r="D19" s="95">
        <v>-4271</v>
      </c>
      <c r="E19" s="211">
        <v>-0.06171251878395561</v>
      </c>
      <c r="F19" s="212">
        <v>-0.0634328912388053</v>
      </c>
    </row>
    <row r="20" spans="1:6" ht="12" customHeight="1" thickBot="1">
      <c r="A20" s="93" t="s">
        <v>99</v>
      </c>
      <c r="B20" s="202">
        <v>3289</v>
      </c>
      <c r="C20" s="101">
        <v>2300</v>
      </c>
      <c r="D20" s="95">
        <v>989</v>
      </c>
      <c r="E20" s="211">
        <v>0.08420604512558535</v>
      </c>
      <c r="F20" s="212">
        <v>0.08846945165041596</v>
      </c>
    </row>
    <row r="21" spans="1:6" ht="12" customHeight="1" thickBot="1">
      <c r="A21" s="93" t="s">
        <v>100</v>
      </c>
      <c r="B21" s="95">
        <v>2505</v>
      </c>
      <c r="C21" s="101">
        <v>4506</v>
      </c>
      <c r="D21" s="95">
        <v>-2001</v>
      </c>
      <c r="E21" s="211">
        <v>-0.13201820940819423</v>
      </c>
      <c r="F21" s="212">
        <v>-0.13596521030101244</v>
      </c>
    </row>
    <row r="22" spans="1:6" ht="12" customHeight="1" thickBot="1">
      <c r="A22" s="93" t="s">
        <v>101</v>
      </c>
      <c r="B22" s="95">
        <v>2480</v>
      </c>
      <c r="C22" s="101">
        <v>1922</v>
      </c>
      <c r="D22" s="95">
        <v>558</v>
      </c>
      <c r="E22" s="211">
        <v>0.04113830728398703</v>
      </c>
      <c r="F22" s="212">
        <v>0.0417196261682243</v>
      </c>
    </row>
    <row r="23" spans="1:6" ht="12" customHeight="1" thickBot="1">
      <c r="A23" s="96" t="s">
        <v>194</v>
      </c>
      <c r="B23" s="98">
        <v>1288</v>
      </c>
      <c r="C23" s="104">
        <v>1520</v>
      </c>
      <c r="D23" s="98">
        <v>-232</v>
      </c>
      <c r="E23" s="213">
        <v>-0.01802781878933872</v>
      </c>
      <c r="F23" s="214">
        <v>-0.018586764941515784</v>
      </c>
    </row>
    <row r="24" spans="1:6" ht="15.75">
      <c r="A24" s="34"/>
      <c r="B24" s="30"/>
      <c r="C24" s="30"/>
      <c r="D24" s="30"/>
      <c r="E24" s="30"/>
      <c r="F24" s="30"/>
    </row>
    <row r="25" spans="1:8" ht="16.5" thickBot="1">
      <c r="A25" s="29" t="s">
        <v>243</v>
      </c>
      <c r="B25" s="30"/>
      <c r="C25" s="30"/>
      <c r="D25" s="30"/>
      <c r="E25" s="30"/>
      <c r="F25" s="30"/>
      <c r="G25" s="18"/>
      <c r="H25" s="18"/>
    </row>
    <row r="26" spans="1:6" ht="9" customHeight="1">
      <c r="A26" s="6"/>
      <c r="B26" s="6"/>
      <c r="C26" s="179"/>
      <c r="D26" s="30"/>
      <c r="E26" s="30"/>
      <c r="F26" s="30"/>
    </row>
    <row r="27" spans="1:6" ht="13.5">
      <c r="A27" s="2"/>
      <c r="B27" s="1" t="s">
        <v>267</v>
      </c>
      <c r="C27" s="180"/>
      <c r="D27" s="30"/>
      <c r="E27" s="30"/>
      <c r="F27" s="30"/>
    </row>
    <row r="28" spans="1:6" ht="9" customHeight="1" thickBot="1">
      <c r="A28" s="7"/>
      <c r="B28" s="7"/>
      <c r="C28" s="181"/>
      <c r="D28" s="30"/>
      <c r="E28" s="30"/>
      <c r="F28" s="30"/>
    </row>
    <row r="29" spans="1:6" ht="12" customHeight="1" thickBot="1">
      <c r="A29" s="35" t="s">
        <v>106</v>
      </c>
      <c r="B29" s="92">
        <f>SUM(B30:B32)</f>
        <v>2899530.586394706</v>
      </c>
      <c r="C29" s="178"/>
      <c r="D29" s="30"/>
      <c r="E29" s="30"/>
      <c r="F29" s="30"/>
    </row>
    <row r="30" spans="1:6" ht="12" customHeight="1" thickBot="1">
      <c r="A30" s="31" t="s">
        <v>107</v>
      </c>
      <c r="B30" s="95">
        <v>126450.38453018836</v>
      </c>
      <c r="C30" s="178"/>
      <c r="D30" s="30"/>
      <c r="E30" s="77"/>
      <c r="F30" s="30"/>
    </row>
    <row r="31" spans="1:6" ht="12" customHeight="1" thickBot="1">
      <c r="A31" s="31" t="s">
        <v>108</v>
      </c>
      <c r="B31" s="95">
        <v>834734.1937864281</v>
      </c>
      <c r="C31" s="178"/>
      <c r="D31" s="30"/>
      <c r="E31" s="30"/>
      <c r="F31" s="30"/>
    </row>
    <row r="32" spans="1:6" ht="12" customHeight="1" thickBot="1">
      <c r="A32" s="32" t="s">
        <v>109</v>
      </c>
      <c r="B32" s="98">
        <v>1938346.0080780892</v>
      </c>
      <c r="C32" s="178"/>
      <c r="D32" s="30"/>
      <c r="E32" s="30"/>
      <c r="F32" s="30"/>
    </row>
    <row r="33" spans="1:6" ht="13.5">
      <c r="A33" s="36" t="s">
        <v>102</v>
      </c>
      <c r="B33" s="30"/>
      <c r="C33" s="30"/>
      <c r="D33" s="30"/>
      <c r="E33" s="77"/>
      <c r="F33" s="30"/>
    </row>
    <row r="34" spans="1:6" ht="15.75">
      <c r="A34" s="34"/>
      <c r="B34" s="30"/>
      <c r="C34" s="30"/>
      <c r="D34" s="30"/>
      <c r="E34" s="30"/>
      <c r="F34" s="30"/>
    </row>
    <row r="35" spans="1:8" ht="16.5" thickBot="1">
      <c r="A35" s="29" t="s">
        <v>244</v>
      </c>
      <c r="B35" s="30"/>
      <c r="C35" s="30"/>
      <c r="D35" s="30"/>
      <c r="E35" s="30"/>
      <c r="F35" s="30"/>
      <c r="G35" s="18"/>
      <c r="H35" s="18"/>
    </row>
    <row r="36" spans="1:6" ht="9" customHeight="1">
      <c r="A36" s="6"/>
      <c r="B36" s="6"/>
      <c r="C36" s="179"/>
      <c r="D36" s="179"/>
      <c r="E36" s="179"/>
      <c r="F36" s="215"/>
    </row>
    <row r="37" spans="1:6" ht="13.5">
      <c r="A37" s="2"/>
      <c r="B37" s="1" t="s">
        <v>268</v>
      </c>
      <c r="C37" s="180"/>
      <c r="D37" s="180"/>
      <c r="E37" s="180"/>
      <c r="F37" s="30"/>
    </row>
    <row r="38" spans="1:6" ht="9" customHeight="1" thickBot="1">
      <c r="A38" s="7"/>
      <c r="B38" s="7"/>
      <c r="C38" s="181"/>
      <c r="D38" s="181"/>
      <c r="E38" s="181"/>
      <c r="F38" s="30"/>
    </row>
    <row r="39" spans="1:6" ht="12" customHeight="1" thickBot="1">
      <c r="A39" s="35" t="s">
        <v>106</v>
      </c>
      <c r="B39" s="92">
        <f>SUM(B40:B441)</f>
        <v>2899530.5863947063</v>
      </c>
      <c r="C39" s="219"/>
      <c r="D39" s="178"/>
      <c r="E39" s="182"/>
      <c r="F39" s="30"/>
    </row>
    <row r="40" spans="1:6" ht="12" customHeight="1" thickBot="1">
      <c r="A40" s="31" t="s">
        <v>110</v>
      </c>
      <c r="B40" s="95">
        <v>913301.3649803617</v>
      </c>
      <c r="C40" s="219"/>
      <c r="D40" s="178"/>
      <c r="E40" s="218"/>
      <c r="F40" s="77"/>
    </row>
    <row r="41" spans="1:6" ht="12" customHeight="1" thickBot="1">
      <c r="A41" s="31" t="s">
        <v>111</v>
      </c>
      <c r="B41" s="95">
        <v>960399.9602399712</v>
      </c>
      <c r="C41" s="219"/>
      <c r="D41" s="178"/>
      <c r="E41" s="218"/>
      <c r="F41" s="30"/>
    </row>
    <row r="42" spans="1:6" ht="12" customHeight="1" thickBot="1">
      <c r="A42" s="31" t="s">
        <v>271</v>
      </c>
      <c r="B42" s="95">
        <v>1022645.192</v>
      </c>
      <c r="C42" s="219"/>
      <c r="D42" s="178"/>
      <c r="E42" s="218"/>
      <c r="F42" s="30"/>
    </row>
    <row r="43" spans="1:6" ht="12" customHeight="1" thickBot="1">
      <c r="A43" s="31" t="s">
        <v>270</v>
      </c>
      <c r="B43" s="95">
        <v>3743.94</v>
      </c>
      <c r="C43" s="219"/>
      <c r="D43" s="178"/>
      <c r="E43" s="218"/>
      <c r="F43" s="30"/>
    </row>
    <row r="44" spans="1:6" ht="12" customHeight="1" thickBot="1">
      <c r="A44" s="31" t="s">
        <v>272</v>
      </c>
      <c r="B44" s="95">
        <v>9278.183494373177</v>
      </c>
      <c r="C44" s="219"/>
      <c r="D44" s="178"/>
      <c r="E44" s="218"/>
      <c r="F44" s="77"/>
    </row>
    <row r="45" spans="1:6" ht="12" customHeight="1" thickBot="1">
      <c r="A45" s="32" t="s">
        <v>112</v>
      </c>
      <c r="B45" s="98">
        <v>-9838.054320000001</v>
      </c>
      <c r="C45" s="219"/>
      <c r="D45" s="178"/>
      <c r="E45" s="218"/>
      <c r="F45" s="30"/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1"/>
  <sheetViews>
    <sheetView view="pageBreakPreview" zoomScaleSheetLayoutView="100" workbookViewId="0" topLeftCell="A7">
      <selection activeCell="B35" sqref="B35:B41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29" t="s">
        <v>262</v>
      </c>
      <c r="B1" s="30"/>
      <c r="C1" s="30"/>
      <c r="D1" s="30"/>
      <c r="E1" s="30"/>
      <c r="F1" s="30"/>
      <c r="G1" s="18"/>
      <c r="H1" s="18"/>
    </row>
    <row r="2" spans="1:6" ht="9" customHeight="1">
      <c r="A2" s="6"/>
      <c r="B2" s="4"/>
      <c r="C2" s="4"/>
      <c r="D2" s="4"/>
      <c r="E2" s="30"/>
      <c r="F2" s="30"/>
    </row>
    <row r="3" spans="1:6" ht="22.5">
      <c r="A3" s="2"/>
      <c r="B3" s="1" t="s">
        <v>96</v>
      </c>
      <c r="C3" s="1" t="s">
        <v>247</v>
      </c>
      <c r="D3" s="1" t="s">
        <v>97</v>
      </c>
      <c r="E3" s="30"/>
      <c r="F3" s="30"/>
    </row>
    <row r="4" spans="1:6" ht="9" customHeight="1" thickBot="1">
      <c r="A4" s="7"/>
      <c r="B4" s="2"/>
      <c r="C4" s="2"/>
      <c r="D4" s="2"/>
      <c r="E4" s="30"/>
      <c r="F4" s="30"/>
    </row>
    <row r="5" spans="1:6" ht="12" customHeight="1" thickBot="1">
      <c r="A5" s="90" t="s">
        <v>177</v>
      </c>
      <c r="B5" s="91">
        <f>C5/SUM(C$5:C$9)</f>
        <v>0.37993520027583927</v>
      </c>
      <c r="C5" s="99">
        <v>397957.0893939164</v>
      </c>
      <c r="D5" s="92">
        <v>318987</v>
      </c>
      <c r="E5" s="30"/>
      <c r="F5" s="30"/>
    </row>
    <row r="6" spans="1:6" ht="12" customHeight="1" thickBot="1">
      <c r="A6" s="110" t="s">
        <v>195</v>
      </c>
      <c r="B6" s="111">
        <f>C6/SUM(C$5:C$9)</f>
        <v>0.2902047683631097</v>
      </c>
      <c r="C6" s="143">
        <v>303970.3740589761</v>
      </c>
      <c r="D6" s="159">
        <v>202738</v>
      </c>
      <c r="E6" s="30"/>
      <c r="F6" s="30"/>
    </row>
    <row r="7" spans="1:6" ht="12" customHeight="1" thickBot="1">
      <c r="A7" s="112" t="s">
        <v>197</v>
      </c>
      <c r="B7" s="113">
        <f>C7/SUM(C$5:C$9)</f>
        <v>0.19816471388599813</v>
      </c>
      <c r="C7" s="144">
        <v>207564.48126258265</v>
      </c>
      <c r="D7" s="183">
        <v>176787</v>
      </c>
      <c r="E7" s="30"/>
      <c r="F7" s="30"/>
    </row>
    <row r="8" spans="1:6" ht="12" customHeight="1" thickBot="1">
      <c r="A8" s="112" t="s">
        <v>196</v>
      </c>
      <c r="B8" s="113">
        <f>C8/SUM(C$5:C$9)</f>
        <v>0.12951572007578474</v>
      </c>
      <c r="C8" s="144">
        <v>135659.18334151822</v>
      </c>
      <c r="D8" s="183">
        <v>154097</v>
      </c>
      <c r="E8" s="30"/>
      <c r="F8" s="30"/>
    </row>
    <row r="9" spans="1:6" ht="12" customHeight="1" thickBot="1">
      <c r="A9" s="114" t="s">
        <v>209</v>
      </c>
      <c r="B9" s="115">
        <f>C9/SUM(C$5:C$9)</f>
        <v>0.002179597399268018</v>
      </c>
      <c r="C9" s="145">
        <v>2282.984668</v>
      </c>
      <c r="D9" s="184">
        <v>4956</v>
      </c>
      <c r="E9" s="30"/>
      <c r="F9" s="30"/>
    </row>
    <row r="10" spans="1:6" ht="12.75">
      <c r="A10" s="33" t="s">
        <v>102</v>
      </c>
      <c r="B10" s="30"/>
      <c r="C10" s="30"/>
      <c r="D10" s="30"/>
      <c r="E10" s="30"/>
      <c r="F10" s="30"/>
    </row>
    <row r="11" spans="1:6" ht="15.75">
      <c r="A11" s="34"/>
      <c r="B11" s="30"/>
      <c r="C11" s="30"/>
      <c r="D11" s="30"/>
      <c r="E11" s="30"/>
      <c r="F11" s="30"/>
    </row>
    <row r="12" spans="1:8" ht="16.5" thickBot="1">
      <c r="A12" s="29" t="s">
        <v>263</v>
      </c>
      <c r="B12" s="30"/>
      <c r="C12" s="30"/>
      <c r="D12" s="30"/>
      <c r="E12" s="30"/>
      <c r="F12" s="30"/>
      <c r="G12" s="18"/>
      <c r="H12" s="18"/>
    </row>
    <row r="13" spans="1:6" ht="9" customHeight="1">
      <c r="A13" s="6"/>
      <c r="B13" s="6"/>
      <c r="C13" s="6"/>
      <c r="D13" s="6"/>
      <c r="E13" s="6"/>
      <c r="F13" s="6"/>
    </row>
    <row r="14" spans="1:6" ht="22.5">
      <c r="A14" s="2"/>
      <c r="B14" s="1" t="s">
        <v>103</v>
      </c>
      <c r="C14" s="1" t="s">
        <v>104</v>
      </c>
      <c r="D14" s="1" t="s">
        <v>105</v>
      </c>
      <c r="E14" s="1" t="s">
        <v>68</v>
      </c>
      <c r="F14" s="1" t="s">
        <v>95</v>
      </c>
    </row>
    <row r="15" spans="1:6" ht="9" customHeight="1" thickBot="1">
      <c r="A15" s="7"/>
      <c r="B15" s="7"/>
      <c r="C15" s="7"/>
      <c r="D15" s="7"/>
      <c r="E15" s="7"/>
      <c r="F15" s="7"/>
    </row>
    <row r="16" spans="1:6" ht="12" customHeight="1" thickBot="1">
      <c r="A16" s="90" t="s">
        <v>177</v>
      </c>
      <c r="B16" s="92">
        <v>12481</v>
      </c>
      <c r="C16" s="99">
        <v>8068</v>
      </c>
      <c r="D16" s="92">
        <v>4413</v>
      </c>
      <c r="E16" s="100">
        <v>0.26544360902255637</v>
      </c>
      <c r="F16" s="91">
        <v>0.36589005886742393</v>
      </c>
    </row>
    <row r="17" spans="1:6" ht="12" customHeight="1" thickBot="1">
      <c r="A17" s="93" t="s">
        <v>195</v>
      </c>
      <c r="B17" s="95">
        <v>6822</v>
      </c>
      <c r="C17" s="101">
        <v>4481</v>
      </c>
      <c r="D17" s="95">
        <v>2341</v>
      </c>
      <c r="E17" s="102">
        <v>0.25034755641107903</v>
      </c>
      <c r="F17" s="94">
        <v>0.30973802593278643</v>
      </c>
    </row>
    <row r="18" spans="1:6" ht="12" customHeight="1" thickBot="1">
      <c r="A18" s="93" t="s">
        <v>197</v>
      </c>
      <c r="B18" s="95">
        <v>4320</v>
      </c>
      <c r="C18" s="101">
        <v>3608</v>
      </c>
      <c r="D18" s="95">
        <v>712</v>
      </c>
      <c r="E18" s="102">
        <v>0.1662774404483886</v>
      </c>
      <c r="F18" s="94">
        <v>0.18821041501453872</v>
      </c>
    </row>
    <row r="19" spans="1:6" ht="12" customHeight="1" thickBot="1">
      <c r="A19" s="93" t="s">
        <v>196</v>
      </c>
      <c r="B19" s="95">
        <v>3956</v>
      </c>
      <c r="C19" s="101">
        <v>3232</v>
      </c>
      <c r="D19" s="95">
        <v>724</v>
      </c>
      <c r="E19" s="102">
        <v>0.07097343397706107</v>
      </c>
      <c r="F19" s="94">
        <v>0.07691490491872942</v>
      </c>
    </row>
    <row r="20" spans="1:6" ht="12" customHeight="1" thickBot="1">
      <c r="A20" s="96" t="s">
        <v>210</v>
      </c>
      <c r="B20" s="98">
        <v>73</v>
      </c>
      <c r="C20" s="104">
        <v>273</v>
      </c>
      <c r="D20" s="98">
        <v>-200</v>
      </c>
      <c r="E20" s="105">
        <v>-0.08499787505312367</v>
      </c>
      <c r="F20" s="97">
        <v>-0.0859106529209622</v>
      </c>
    </row>
    <row r="21" spans="1:6" ht="12" customHeight="1">
      <c r="A21" s="34"/>
      <c r="B21" s="30"/>
      <c r="C21" s="30"/>
      <c r="D21" s="30"/>
      <c r="E21" s="30"/>
      <c r="F21" s="30"/>
    </row>
    <row r="22" spans="1:6" ht="16.5" customHeight="1" thickBot="1">
      <c r="A22" s="29" t="s">
        <v>245</v>
      </c>
      <c r="B22" s="30"/>
      <c r="C22" s="30"/>
      <c r="D22" s="30"/>
      <c r="E22" s="30"/>
      <c r="F22" s="30"/>
    </row>
    <row r="23" spans="1:6" ht="9" customHeight="1">
      <c r="A23" s="6"/>
      <c r="B23" s="6"/>
      <c r="C23" s="30"/>
      <c r="D23" s="30"/>
      <c r="E23" s="30"/>
      <c r="F23" s="30"/>
    </row>
    <row r="24" spans="1:6" ht="13.5">
      <c r="A24" s="2"/>
      <c r="B24" s="1" t="s">
        <v>269</v>
      </c>
      <c r="C24" s="30"/>
      <c r="D24" s="30"/>
      <c r="E24" s="30"/>
      <c r="F24" s="30"/>
    </row>
    <row r="25" spans="1:7" ht="9" customHeight="1" thickBot="1">
      <c r="A25" s="7"/>
      <c r="B25" s="7"/>
      <c r="C25" s="30"/>
      <c r="D25" s="30"/>
      <c r="E25" s="30"/>
      <c r="F25" s="30"/>
      <c r="G25" s="18"/>
    </row>
    <row r="26" spans="1:6" ht="12" customHeight="1" thickBot="1">
      <c r="A26" s="35" t="s">
        <v>106</v>
      </c>
      <c r="B26" s="92">
        <f>B27+B28</f>
        <v>1047434.1127249933</v>
      </c>
      <c r="C26" s="30"/>
      <c r="D26" s="30"/>
      <c r="E26" s="30"/>
      <c r="F26" s="30"/>
    </row>
    <row r="27" spans="1:6" ht="12" customHeight="1" thickBot="1">
      <c r="A27" s="31" t="s">
        <v>178</v>
      </c>
      <c r="B27" s="95">
        <v>1015256.8440047416</v>
      </c>
      <c r="C27" s="30"/>
      <c r="D27" s="30"/>
      <c r="E27" s="30"/>
      <c r="F27" s="30"/>
    </row>
    <row r="28" spans="1:6" ht="12" customHeight="1" thickBot="1">
      <c r="A28" s="32" t="s">
        <v>179</v>
      </c>
      <c r="B28" s="98">
        <v>32177.26872025166</v>
      </c>
      <c r="C28" s="30"/>
      <c r="D28" s="30"/>
      <c r="E28" s="30"/>
      <c r="F28" s="30"/>
    </row>
    <row r="29" spans="1:6" ht="12" customHeight="1">
      <c r="A29" s="36" t="s">
        <v>102</v>
      </c>
      <c r="B29" s="30"/>
      <c r="C29" s="30"/>
      <c r="D29" s="30"/>
      <c r="E29" s="30"/>
      <c r="F29" s="30"/>
    </row>
    <row r="30" spans="1:6" ht="12" customHeight="1">
      <c r="A30" s="34"/>
      <c r="B30" s="30"/>
      <c r="C30" s="30"/>
      <c r="D30" s="30"/>
      <c r="E30" s="30"/>
      <c r="F30" s="30"/>
    </row>
    <row r="31" spans="1:6" ht="16.5" customHeight="1" thickBot="1">
      <c r="A31" s="29" t="s">
        <v>246</v>
      </c>
      <c r="B31" s="30"/>
      <c r="C31" s="30"/>
      <c r="D31" s="30"/>
      <c r="E31" s="30"/>
      <c r="F31" s="30"/>
    </row>
    <row r="32" spans="1:6" ht="9" customHeight="1">
      <c r="A32" s="6"/>
      <c r="B32" s="6"/>
      <c r="C32" s="179"/>
      <c r="D32" s="30"/>
      <c r="E32" s="30"/>
      <c r="F32" s="30"/>
    </row>
    <row r="33" spans="1:6" ht="22.5">
      <c r="A33" s="2"/>
      <c r="B33" s="1" t="s">
        <v>268</v>
      </c>
      <c r="C33" s="180"/>
      <c r="D33" s="30"/>
      <c r="E33" s="30"/>
      <c r="F33" s="30"/>
    </row>
    <row r="34" spans="1:6" ht="9" customHeight="1" thickBot="1">
      <c r="A34" s="7"/>
      <c r="B34" s="7"/>
      <c r="C34" s="181"/>
      <c r="D34" s="30"/>
      <c r="E34" s="30"/>
      <c r="F34" s="30"/>
    </row>
    <row r="35" spans="1:6" ht="12" customHeight="1" thickBot="1">
      <c r="A35" s="35" t="s">
        <v>106</v>
      </c>
      <c r="B35" s="92">
        <v>1047434</v>
      </c>
      <c r="C35" s="219"/>
      <c r="D35" s="30"/>
      <c r="E35" s="30"/>
      <c r="F35" s="30"/>
    </row>
    <row r="36" spans="1:6" ht="12" customHeight="1" thickBot="1">
      <c r="A36" s="31" t="s">
        <v>110</v>
      </c>
      <c r="B36" s="95">
        <v>247275</v>
      </c>
      <c r="C36" s="219"/>
      <c r="D36" s="30"/>
      <c r="E36" s="30"/>
      <c r="F36" s="30"/>
    </row>
    <row r="37" spans="1:6" ht="12" customHeight="1" thickBot="1">
      <c r="A37" s="31" t="s">
        <v>111</v>
      </c>
      <c r="B37" s="95">
        <v>753218</v>
      </c>
      <c r="C37" s="219"/>
      <c r="D37" s="30"/>
      <c r="E37" s="30"/>
      <c r="F37" s="30"/>
    </row>
    <row r="38" spans="1:6" ht="12" customHeight="1" thickBot="1">
      <c r="A38" s="31" t="s">
        <v>271</v>
      </c>
      <c r="B38" s="95">
        <v>819</v>
      </c>
      <c r="C38" s="219"/>
      <c r="D38" s="30"/>
      <c r="E38" s="30"/>
      <c r="F38" s="30"/>
    </row>
    <row r="39" spans="1:6" ht="12" customHeight="1" thickBot="1">
      <c r="A39" s="31" t="s">
        <v>270</v>
      </c>
      <c r="B39" s="95">
        <v>49236</v>
      </c>
      <c r="C39" s="219"/>
      <c r="D39" s="30"/>
      <c r="E39" s="30"/>
      <c r="F39" s="30"/>
    </row>
    <row r="40" spans="1:6" ht="12" customHeight="1" thickBot="1">
      <c r="A40" s="31" t="s">
        <v>272</v>
      </c>
      <c r="B40" s="95">
        <v>28387</v>
      </c>
      <c r="C40" s="219"/>
      <c r="D40" s="30"/>
      <c r="E40" s="30"/>
      <c r="F40" s="30"/>
    </row>
    <row r="41" spans="1:6" ht="12" customHeight="1" thickBot="1">
      <c r="A41" s="32" t="s">
        <v>112</v>
      </c>
      <c r="B41" s="98">
        <v>-31501</v>
      </c>
      <c r="C41" s="219"/>
      <c r="D41" s="30"/>
      <c r="E41" s="30"/>
      <c r="F41" s="30"/>
    </row>
    <row r="42" ht="12" customHeight="1"/>
    <row r="43" ht="12" customHeight="1"/>
    <row r="44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13"/>
  <sheetViews>
    <sheetView view="pageBreakPreview" zoomScaleSheetLayoutView="100" workbookViewId="0" topLeftCell="A79">
      <selection activeCell="E105" sqref="E105"/>
    </sheetView>
  </sheetViews>
  <sheetFormatPr defaultColWidth="9.00390625" defaultRowHeight="14.25"/>
  <cols>
    <col min="1" max="1" width="23.75390625" style="30" customWidth="1"/>
    <col min="2" max="10" width="8.125" style="30" customWidth="1"/>
    <col min="11" max="12" width="11.00390625" style="30" customWidth="1"/>
    <col min="13" max="16384" width="8.00390625" style="30" customWidth="1"/>
  </cols>
  <sheetData>
    <row r="1" spans="1:10" ht="16.5" thickBot="1">
      <c r="A1" s="58" t="s">
        <v>256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9" customHeight="1">
      <c r="A2" s="8"/>
      <c r="B2" s="8"/>
      <c r="C2" s="8"/>
      <c r="D2" s="20"/>
      <c r="E2" s="20"/>
      <c r="F2" s="20"/>
      <c r="G2" s="20"/>
      <c r="H2" s="20"/>
      <c r="I2" s="20"/>
      <c r="J2" s="20"/>
    </row>
    <row r="3" spans="1:10" ht="33.75">
      <c r="A3" s="75" t="s">
        <v>113</v>
      </c>
      <c r="B3" s="15" t="s">
        <v>242</v>
      </c>
      <c r="C3" s="5" t="s">
        <v>96</v>
      </c>
      <c r="D3" s="20"/>
      <c r="E3" s="20"/>
      <c r="F3" s="20"/>
      <c r="G3" s="20"/>
      <c r="H3" s="20"/>
      <c r="I3" s="20"/>
      <c r="J3" s="20"/>
    </row>
    <row r="4" spans="1:10" ht="9" customHeight="1" thickBot="1">
      <c r="A4" s="10"/>
      <c r="B4" s="10"/>
      <c r="C4" s="10"/>
      <c r="D4" s="20"/>
      <c r="E4" s="20"/>
      <c r="F4" s="20"/>
      <c r="G4" s="20"/>
      <c r="H4" s="20"/>
      <c r="I4" s="20"/>
      <c r="J4" s="20"/>
    </row>
    <row r="5" spans="1:10" ht="12" customHeight="1" thickBot="1">
      <c r="A5" s="116" t="s">
        <v>114</v>
      </c>
      <c r="B5" s="92">
        <f>SUM(B6:B13)</f>
        <v>3420520.281412418</v>
      </c>
      <c r="C5" s="107">
        <v>1</v>
      </c>
      <c r="D5" s="20"/>
      <c r="E5" s="20"/>
      <c r="F5" s="20"/>
      <c r="G5" s="20"/>
      <c r="H5" s="20"/>
      <c r="I5" s="20"/>
      <c r="J5" s="20"/>
    </row>
    <row r="6" spans="1:10" ht="12" customHeight="1" thickBot="1">
      <c r="A6" s="117" t="s">
        <v>115</v>
      </c>
      <c r="B6" s="118">
        <v>1311409.533145415</v>
      </c>
      <c r="C6" s="119">
        <f>B6/B$5</f>
        <v>0.3833947543804363</v>
      </c>
      <c r="D6" s="20"/>
      <c r="E6" s="20"/>
      <c r="F6" s="20"/>
      <c r="G6" s="20"/>
      <c r="H6" s="20"/>
      <c r="I6" s="20"/>
      <c r="J6" s="20"/>
    </row>
    <row r="7" spans="1:10" ht="12" customHeight="1" thickBot="1">
      <c r="A7" s="117" t="s">
        <v>116</v>
      </c>
      <c r="B7" s="118">
        <v>861641.5290411565</v>
      </c>
      <c r="C7" s="119">
        <f aca="true" t="shared" si="0" ref="C7:C13">B7/B$5</f>
        <v>0.2519036456890597</v>
      </c>
      <c r="D7" s="20"/>
      <c r="E7" s="20"/>
      <c r="F7" s="20"/>
      <c r="G7" s="20"/>
      <c r="H7" s="20"/>
      <c r="I7" s="20"/>
      <c r="J7" s="20"/>
    </row>
    <row r="8" spans="1:10" ht="12" customHeight="1" thickBot="1">
      <c r="A8" s="117" t="s">
        <v>117</v>
      </c>
      <c r="B8" s="118">
        <v>800622.6015483799</v>
      </c>
      <c r="C8" s="119">
        <f t="shared" si="0"/>
        <v>0.23406456786678748</v>
      </c>
      <c r="D8" s="20"/>
      <c r="E8" s="20"/>
      <c r="F8" s="20"/>
      <c r="G8" s="20"/>
      <c r="H8" s="20"/>
      <c r="I8" s="20"/>
      <c r="J8" s="20"/>
    </row>
    <row r="9" spans="1:10" ht="12" customHeight="1" thickBot="1">
      <c r="A9" s="117" t="s">
        <v>119</v>
      </c>
      <c r="B9" s="118">
        <v>157803.13144263095</v>
      </c>
      <c r="C9" s="119">
        <f t="shared" si="0"/>
        <v>0.046134248143522225</v>
      </c>
      <c r="D9" s="20"/>
      <c r="E9" s="20"/>
      <c r="F9" s="20"/>
      <c r="G9" s="20"/>
      <c r="H9" s="20"/>
      <c r="I9" s="20"/>
      <c r="J9" s="20"/>
    </row>
    <row r="10" spans="1:10" ht="12" customHeight="1" thickBot="1">
      <c r="A10" s="117" t="s">
        <v>211</v>
      </c>
      <c r="B10" s="118">
        <v>139907.80036497</v>
      </c>
      <c r="C10" s="119">
        <f t="shared" si="0"/>
        <v>0.04090249109916068</v>
      </c>
      <c r="D10" s="20"/>
      <c r="E10" s="20"/>
      <c r="F10" s="20"/>
      <c r="G10" s="20"/>
      <c r="H10" s="20"/>
      <c r="I10" s="20"/>
      <c r="J10" s="20"/>
    </row>
    <row r="11" spans="1:10" ht="12" customHeight="1" thickBot="1">
      <c r="A11" s="117" t="s">
        <v>275</v>
      </c>
      <c r="B11" s="118">
        <v>63562.757989746315</v>
      </c>
      <c r="C11" s="119">
        <f t="shared" si="0"/>
        <v>0.01858277477118179</v>
      </c>
      <c r="D11" s="20"/>
      <c r="E11" s="20"/>
      <c r="F11" s="20"/>
      <c r="G11" s="20"/>
      <c r="H11" s="20"/>
      <c r="I11" s="20"/>
      <c r="J11" s="20"/>
    </row>
    <row r="12" spans="1:10" ht="12" customHeight="1" thickBot="1">
      <c r="A12" s="117" t="s">
        <v>241</v>
      </c>
      <c r="B12" s="118">
        <v>46021.293162879796</v>
      </c>
      <c r="C12" s="119">
        <f t="shared" si="0"/>
        <v>0.013454471652445942</v>
      </c>
      <c r="D12" s="20"/>
      <c r="E12" s="20"/>
      <c r="F12" s="20"/>
      <c r="G12" s="20"/>
      <c r="H12" s="20"/>
      <c r="I12" s="20"/>
      <c r="J12" s="20"/>
    </row>
    <row r="13" spans="1:10" ht="12" customHeight="1" thickBot="1">
      <c r="A13" s="146" t="s">
        <v>198</v>
      </c>
      <c r="B13" s="139">
        <v>39551.63471723948</v>
      </c>
      <c r="C13" s="147">
        <f t="shared" si="0"/>
        <v>0.011563046397405843</v>
      </c>
      <c r="D13" s="20"/>
      <c r="E13" s="20"/>
      <c r="F13" s="20"/>
      <c r="G13" s="20"/>
      <c r="H13" s="20"/>
      <c r="I13" s="20"/>
      <c r="J13" s="20"/>
    </row>
    <row r="14" spans="1:10" ht="9.75" customHeight="1">
      <c r="A14" s="59" t="s">
        <v>102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4.25">
      <c r="A15" s="6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6.5" thickBot="1">
      <c r="A16" s="58" t="s">
        <v>257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9" customHeight="1">
      <c r="A17" s="11"/>
      <c r="B17" s="11"/>
      <c r="C17" s="11"/>
      <c r="D17" s="11"/>
      <c r="E17" s="11"/>
      <c r="F17" s="11"/>
      <c r="G17" s="20"/>
      <c r="H17" s="20"/>
      <c r="I17" s="20"/>
      <c r="J17" s="20"/>
    </row>
    <row r="18" spans="1:10" ht="22.5">
      <c r="A18" s="75" t="s">
        <v>113</v>
      </c>
      <c r="B18" s="5" t="s">
        <v>103</v>
      </c>
      <c r="C18" s="5" t="s">
        <v>104</v>
      </c>
      <c r="D18" s="5" t="s">
        <v>105</v>
      </c>
      <c r="E18" s="5" t="s">
        <v>68</v>
      </c>
      <c r="F18" s="5" t="s">
        <v>95</v>
      </c>
      <c r="G18" s="20"/>
      <c r="H18" s="20"/>
      <c r="I18" s="20"/>
      <c r="J18" s="20"/>
    </row>
    <row r="19" spans="1:10" ht="9" customHeight="1" thickBot="1">
      <c r="A19" s="61"/>
      <c r="B19" s="12"/>
      <c r="C19" s="12"/>
      <c r="D19" s="12"/>
      <c r="E19" s="12"/>
      <c r="F19" s="12"/>
      <c r="G19" s="20"/>
      <c r="H19" s="20"/>
      <c r="I19" s="20"/>
      <c r="J19" s="20"/>
    </row>
    <row r="20" spans="1:10" ht="12" customHeight="1" thickBot="1">
      <c r="A20" s="120" t="s">
        <v>114</v>
      </c>
      <c r="B20" s="121">
        <f>SUM(B21:B28)</f>
        <v>35973.5</v>
      </c>
      <c r="C20" s="122">
        <f>SUM(C21:C28)</f>
        <v>30993</v>
      </c>
      <c r="D20" s="121">
        <v>4980.5</v>
      </c>
      <c r="E20" s="205">
        <v>0.08267899533524793</v>
      </c>
      <c r="F20" s="206">
        <v>0.09385747533661865</v>
      </c>
      <c r="G20" s="20"/>
      <c r="H20" s="20"/>
      <c r="I20" s="20"/>
      <c r="J20" s="20"/>
    </row>
    <row r="21" spans="1:10" ht="12" customHeight="1" thickBot="1">
      <c r="A21" s="123" t="s">
        <v>275</v>
      </c>
      <c r="B21" s="124">
        <v>2417</v>
      </c>
      <c r="C21" s="125">
        <v>1961</v>
      </c>
      <c r="D21" s="201">
        <v>456</v>
      </c>
      <c r="E21" s="207">
        <v>0.12476060191518468</v>
      </c>
      <c r="F21" s="203">
        <v>0.15994387934058224</v>
      </c>
      <c r="G21" s="20"/>
      <c r="H21" s="20"/>
      <c r="I21" s="20"/>
      <c r="J21" s="20"/>
    </row>
    <row r="22" spans="1:10" ht="12" customHeight="1" thickBot="1">
      <c r="A22" s="123" t="s">
        <v>198</v>
      </c>
      <c r="B22" s="124">
        <v>448</v>
      </c>
      <c r="C22" s="125">
        <v>983</v>
      </c>
      <c r="D22" s="201">
        <v>-535</v>
      </c>
      <c r="E22" s="207">
        <v>-0.14657534246575343</v>
      </c>
      <c r="F22" s="203">
        <v>-0.1486524034454015</v>
      </c>
      <c r="G22" s="20"/>
      <c r="H22" s="20"/>
      <c r="I22" s="20"/>
      <c r="J22" s="20"/>
    </row>
    <row r="23" spans="1:10" ht="12" customHeight="1" thickBot="1">
      <c r="A23" s="123" t="s">
        <v>116</v>
      </c>
      <c r="B23" s="124">
        <v>6991.5</v>
      </c>
      <c r="C23" s="125">
        <v>6417</v>
      </c>
      <c r="D23" s="124">
        <v>574.5</v>
      </c>
      <c r="E23" s="207">
        <v>0.11414663222729982</v>
      </c>
      <c r="F23" s="203">
        <v>0.1448015122873346</v>
      </c>
      <c r="G23" s="20"/>
      <c r="H23" s="20"/>
      <c r="I23" s="20"/>
      <c r="J23" s="20"/>
    </row>
    <row r="24" spans="1:10" ht="12" customHeight="1" thickBot="1">
      <c r="A24" s="123" t="s">
        <v>119</v>
      </c>
      <c r="B24" s="124">
        <v>5780</v>
      </c>
      <c r="C24" s="125">
        <v>5392</v>
      </c>
      <c r="D24" s="124">
        <v>388</v>
      </c>
      <c r="E24" s="207">
        <v>0.03740119529593214</v>
      </c>
      <c r="F24" s="203">
        <v>0.05162320383182544</v>
      </c>
      <c r="G24" s="20"/>
      <c r="H24" s="20"/>
      <c r="I24" s="20"/>
      <c r="J24" s="20"/>
    </row>
    <row r="25" spans="1:10" ht="12" customHeight="1" thickBot="1">
      <c r="A25" s="123" t="s">
        <v>241</v>
      </c>
      <c r="B25" s="124">
        <v>721</v>
      </c>
      <c r="C25" s="125">
        <v>815</v>
      </c>
      <c r="D25" s="124">
        <v>-94</v>
      </c>
      <c r="E25" s="207">
        <v>-0.042669087607807535</v>
      </c>
      <c r="F25" s="203">
        <v>-0.044256120527306965</v>
      </c>
      <c r="G25" s="20"/>
      <c r="H25" s="20"/>
      <c r="I25" s="20"/>
      <c r="J25" s="20"/>
    </row>
    <row r="26" spans="1:10" ht="12" customHeight="1" thickBot="1">
      <c r="A26" s="123" t="s">
        <v>118</v>
      </c>
      <c r="B26" s="124">
        <v>2248</v>
      </c>
      <c r="C26" s="125">
        <v>1703</v>
      </c>
      <c r="D26" s="124">
        <v>545</v>
      </c>
      <c r="E26" s="207">
        <v>0.14510117145899892</v>
      </c>
      <c r="F26" s="203">
        <v>0.17694805194805194</v>
      </c>
      <c r="G26" s="20"/>
      <c r="H26" s="20"/>
      <c r="I26" s="20"/>
      <c r="J26" s="20"/>
    </row>
    <row r="27" spans="1:10" ht="12" customHeight="1" thickBot="1">
      <c r="A27" s="123" t="s">
        <v>115</v>
      </c>
      <c r="B27" s="124">
        <v>12828</v>
      </c>
      <c r="C27" s="125">
        <v>10020</v>
      </c>
      <c r="D27" s="124">
        <v>2808</v>
      </c>
      <c r="E27" s="207">
        <v>0.10331505942087642</v>
      </c>
      <c r="F27" s="203">
        <v>0.10764807360552041</v>
      </c>
      <c r="G27" s="20"/>
      <c r="H27" s="20"/>
      <c r="I27" s="20"/>
      <c r="J27" s="20"/>
    </row>
    <row r="28" spans="1:10" ht="12" customHeight="1" thickBot="1">
      <c r="A28" s="127" t="s">
        <v>117</v>
      </c>
      <c r="B28" s="128">
        <v>4540</v>
      </c>
      <c r="C28" s="129">
        <v>3702</v>
      </c>
      <c r="D28" s="128">
        <v>838</v>
      </c>
      <c r="E28" s="204">
        <v>0.19093187514240145</v>
      </c>
      <c r="F28" s="208">
        <v>0.2181155648099948</v>
      </c>
      <c r="G28" s="20"/>
      <c r="H28" s="20"/>
      <c r="I28" s="20"/>
      <c r="J28" s="20"/>
    </row>
    <row r="29" spans="1:10" ht="14.25">
      <c r="A29" s="6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4.25">
      <c r="A30" s="6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6.5" thickBot="1">
      <c r="A31" s="58" t="s">
        <v>258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9" customHeight="1">
      <c r="A32" s="62"/>
      <c r="B32" s="13"/>
      <c r="C32" s="13"/>
      <c r="D32" s="13"/>
      <c r="E32" s="13"/>
      <c r="F32" s="13"/>
      <c r="G32" s="16"/>
      <c r="H32" s="13"/>
      <c r="I32" s="20"/>
      <c r="J32" s="20"/>
    </row>
    <row r="33" spans="1:10" ht="12.75" customHeight="1">
      <c r="A33" s="225" t="s">
        <v>120</v>
      </c>
      <c r="B33" s="226" t="s">
        <v>96</v>
      </c>
      <c r="C33" s="226" t="s">
        <v>180</v>
      </c>
      <c r="D33" s="226" t="s">
        <v>121</v>
      </c>
      <c r="E33" s="226" t="s">
        <v>2</v>
      </c>
      <c r="F33" s="226" t="s">
        <v>3</v>
      </c>
      <c r="G33" s="226" t="s">
        <v>4</v>
      </c>
      <c r="H33" s="15" t="s">
        <v>122</v>
      </c>
      <c r="I33" s="20"/>
      <c r="J33" s="20"/>
    </row>
    <row r="34" spans="1:10" ht="22.5">
      <c r="A34" s="225"/>
      <c r="B34" s="226"/>
      <c r="C34" s="226"/>
      <c r="D34" s="226"/>
      <c r="E34" s="226"/>
      <c r="F34" s="226"/>
      <c r="G34" s="226"/>
      <c r="H34" s="15" t="s">
        <v>172</v>
      </c>
      <c r="I34" s="20"/>
      <c r="J34" s="20"/>
    </row>
    <row r="35" spans="1:10" ht="9" customHeight="1" thickBot="1">
      <c r="A35" s="63"/>
      <c r="B35" s="10"/>
      <c r="C35" s="10"/>
      <c r="D35" s="10"/>
      <c r="E35" s="10"/>
      <c r="F35" s="10"/>
      <c r="G35" s="10"/>
      <c r="H35" s="10"/>
      <c r="I35" s="20"/>
      <c r="J35" s="20"/>
    </row>
    <row r="36" spans="1:10" ht="12" customHeight="1" thickBot="1">
      <c r="A36" s="137" t="s">
        <v>123</v>
      </c>
      <c r="B36" s="91">
        <f>C36/C$36</f>
        <v>1</v>
      </c>
      <c r="C36" s="99">
        <f>C37+C46</f>
        <v>4120645.279352418</v>
      </c>
      <c r="D36" s="106">
        <f>D37+D46</f>
        <v>501</v>
      </c>
      <c r="E36" s="130"/>
      <c r="F36" s="131"/>
      <c r="G36" s="148"/>
      <c r="H36" s="92">
        <f>10000/D36</f>
        <v>19.960079840319363</v>
      </c>
      <c r="I36" s="20"/>
      <c r="J36" s="20"/>
    </row>
    <row r="37" spans="1:10" ht="12" customHeight="1" thickBot="1">
      <c r="A37" s="93" t="s">
        <v>124</v>
      </c>
      <c r="B37" s="108">
        <f aca="true" t="shared" si="1" ref="B37:B52">C37/C$36</f>
        <v>0.8300933590551557</v>
      </c>
      <c r="C37" s="101">
        <v>3420520.281412419</v>
      </c>
      <c r="D37" s="132">
        <v>77</v>
      </c>
      <c r="E37" s="133">
        <v>0.3434459525500301</v>
      </c>
      <c r="F37" s="134">
        <v>0.44251705142715503</v>
      </c>
      <c r="G37" s="136">
        <v>554.4582623920529</v>
      </c>
      <c r="H37" s="95">
        <f>10000/D37</f>
        <v>129.87012987012986</v>
      </c>
      <c r="I37" s="20"/>
      <c r="J37" s="20"/>
    </row>
    <row r="38" spans="1:10" ht="12" customHeight="1" thickBot="1">
      <c r="A38" s="93" t="s">
        <v>125</v>
      </c>
      <c r="B38" s="108">
        <f t="shared" si="1"/>
        <v>0.4283784405192884</v>
      </c>
      <c r="C38" s="136">
        <v>1765195.5987021565</v>
      </c>
      <c r="D38" s="132">
        <v>13</v>
      </c>
      <c r="E38" s="133">
        <v>0.6655148285720399</v>
      </c>
      <c r="F38" s="134">
        <v>0.828260224558814</v>
      </c>
      <c r="G38" s="136">
        <v>1715.3907633055821</v>
      </c>
      <c r="H38" s="95">
        <f aca="true" t="shared" si="2" ref="H38:H52">10000/D38</f>
        <v>769.2307692307693</v>
      </c>
      <c r="I38" s="20"/>
      <c r="J38" s="20"/>
    </row>
    <row r="39" spans="1:10" ht="12" customHeight="1" thickBot="1">
      <c r="A39" s="93" t="s">
        <v>126</v>
      </c>
      <c r="B39" s="108">
        <f t="shared" si="1"/>
        <v>0.09956128270531006</v>
      </c>
      <c r="C39" s="136">
        <v>410256.7295859075</v>
      </c>
      <c r="D39" s="132">
        <v>8</v>
      </c>
      <c r="E39" s="133">
        <v>0.8882225590551258</v>
      </c>
      <c r="F39" s="134">
        <v>0.9594440595831435</v>
      </c>
      <c r="G39" s="136">
        <v>3095.007923866948</v>
      </c>
      <c r="H39" s="95">
        <f t="shared" si="2"/>
        <v>1250</v>
      </c>
      <c r="I39" s="20"/>
      <c r="J39" s="20"/>
    </row>
    <row r="40" spans="1:10" ht="12" customHeight="1" thickBot="1">
      <c r="A40" s="93" t="s">
        <v>127</v>
      </c>
      <c r="B40" s="108">
        <f t="shared" si="1"/>
        <v>0.031310834723189886</v>
      </c>
      <c r="C40" s="136">
        <v>129020.84329469618</v>
      </c>
      <c r="D40" s="132">
        <v>8</v>
      </c>
      <c r="E40" s="133">
        <v>0.867795939040923</v>
      </c>
      <c r="F40" s="134">
        <v>0.9817750249516148</v>
      </c>
      <c r="G40" s="136">
        <v>3099.4711300230606</v>
      </c>
      <c r="H40" s="95">
        <f t="shared" si="2"/>
        <v>1250</v>
      </c>
      <c r="I40" s="20"/>
      <c r="J40" s="20"/>
    </row>
    <row r="41" spans="1:10" ht="12" customHeight="1" thickBot="1">
      <c r="A41" s="93" t="s">
        <v>128</v>
      </c>
      <c r="B41" s="108">
        <f t="shared" si="1"/>
        <v>0.09410846539085771</v>
      </c>
      <c r="C41" s="136">
        <v>387787.60365993826</v>
      </c>
      <c r="D41" s="132">
        <v>19</v>
      </c>
      <c r="E41" s="133">
        <v>0.5631239609661893</v>
      </c>
      <c r="F41" s="134">
        <v>0.7173174972678886</v>
      </c>
      <c r="G41" s="136">
        <v>1519.5713568262743</v>
      </c>
      <c r="H41" s="95">
        <f t="shared" si="2"/>
        <v>526.3157894736842</v>
      </c>
      <c r="I41" s="20"/>
      <c r="J41" s="20"/>
    </row>
    <row r="42" spans="1:10" ht="12" customHeight="1" thickBot="1">
      <c r="A42" s="93" t="s">
        <v>129</v>
      </c>
      <c r="B42" s="108">
        <f t="shared" si="1"/>
        <v>0.07842503112986363</v>
      </c>
      <c r="C42" s="136">
        <v>323161.734308339</v>
      </c>
      <c r="D42" s="132">
        <v>16</v>
      </c>
      <c r="E42" s="133">
        <v>0.6042268320953956</v>
      </c>
      <c r="F42" s="134">
        <v>0.8040603353039747</v>
      </c>
      <c r="G42" s="136">
        <v>1587.7792238709399</v>
      </c>
      <c r="H42" s="95">
        <f t="shared" si="2"/>
        <v>625</v>
      </c>
      <c r="I42" s="20"/>
      <c r="J42" s="20"/>
    </row>
    <row r="43" spans="1:10" ht="12" customHeight="1" thickBot="1">
      <c r="A43" s="93" t="s">
        <v>130</v>
      </c>
      <c r="B43" s="108">
        <f t="shared" si="1"/>
        <v>0.05869319085849173</v>
      </c>
      <c r="C43" s="136">
        <v>241853.81984117444</v>
      </c>
      <c r="D43" s="132">
        <v>8</v>
      </c>
      <c r="E43" s="102">
        <v>0.6409696890949176</v>
      </c>
      <c r="F43" s="94">
        <v>0.9126877894050137</v>
      </c>
      <c r="G43" s="101">
        <v>1821.5653580532592</v>
      </c>
      <c r="H43" s="95">
        <f t="shared" si="2"/>
        <v>1250</v>
      </c>
      <c r="I43" s="20"/>
      <c r="J43" s="20"/>
    </row>
    <row r="44" spans="1:10" ht="12" customHeight="1" thickBot="1">
      <c r="A44" s="93" t="s">
        <v>199</v>
      </c>
      <c r="B44" s="108">
        <f t="shared" si="1"/>
        <v>0.005782528318900738</v>
      </c>
      <c r="C44" s="136">
        <v>23827.74802</v>
      </c>
      <c r="D44" s="132">
        <v>1</v>
      </c>
      <c r="E44" s="102">
        <v>1</v>
      </c>
      <c r="F44" s="94">
        <v>1</v>
      </c>
      <c r="G44" s="101">
        <v>10000</v>
      </c>
      <c r="H44" s="95">
        <f t="shared" si="2"/>
        <v>10000</v>
      </c>
      <c r="I44" s="20"/>
      <c r="J44" s="20"/>
    </row>
    <row r="45" spans="1:10" ht="12" customHeight="1" thickBot="1">
      <c r="A45" s="93" t="s">
        <v>200</v>
      </c>
      <c r="B45" s="108">
        <f t="shared" si="1"/>
        <v>0.03383358540925321</v>
      </c>
      <c r="C45" s="136">
        <v>139416.20400020608</v>
      </c>
      <c r="D45" s="132">
        <v>4</v>
      </c>
      <c r="E45" s="102">
        <v>0.8940248277533785</v>
      </c>
      <c r="F45" s="94">
        <v>1</v>
      </c>
      <c r="G45" s="101">
        <v>3243.960180805353</v>
      </c>
      <c r="H45" s="95">
        <f t="shared" si="2"/>
        <v>2500</v>
      </c>
      <c r="I45" s="20"/>
      <c r="J45" s="20"/>
    </row>
    <row r="46" spans="1:10" ht="12" customHeight="1" thickBot="1">
      <c r="A46" s="93" t="s">
        <v>201</v>
      </c>
      <c r="B46" s="108">
        <f t="shared" si="1"/>
        <v>0.1699066409448443</v>
      </c>
      <c r="C46" s="101">
        <v>700124.997939999</v>
      </c>
      <c r="D46" s="132">
        <v>424</v>
      </c>
      <c r="E46" s="133">
        <v>0.165117997857729</v>
      </c>
      <c r="F46" s="134">
        <v>0.233903229583061</v>
      </c>
      <c r="G46" s="136">
        <v>202.20450684491</v>
      </c>
      <c r="H46" s="95">
        <f t="shared" si="2"/>
        <v>23.58490566037736</v>
      </c>
      <c r="I46" s="20"/>
      <c r="J46" s="20"/>
    </row>
    <row r="47" spans="1:10" ht="12" customHeight="1" thickBot="1">
      <c r="A47" s="93" t="s">
        <v>125</v>
      </c>
      <c r="B47" s="108">
        <f t="shared" si="1"/>
        <v>0.02664414571187119</v>
      </c>
      <c r="C47" s="136">
        <v>109791.07325</v>
      </c>
      <c r="D47" s="132">
        <v>26</v>
      </c>
      <c r="E47" s="133">
        <v>0.822549460504522</v>
      </c>
      <c r="F47" s="134">
        <v>0.892699393572965</v>
      </c>
      <c r="G47" s="136">
        <v>3158.44694599608</v>
      </c>
      <c r="H47" s="95">
        <f t="shared" si="2"/>
        <v>384.61538461538464</v>
      </c>
      <c r="I47" s="20"/>
      <c r="J47" s="20"/>
    </row>
    <row r="48" spans="1:10" ht="12" customHeight="1" thickBot="1">
      <c r="A48" s="93" t="s">
        <v>126</v>
      </c>
      <c r="B48" s="108">
        <f t="shared" si="1"/>
        <v>0.016403724911410636</v>
      </c>
      <c r="C48" s="136">
        <v>67593.9316199999</v>
      </c>
      <c r="D48" s="132">
        <v>70</v>
      </c>
      <c r="E48" s="133">
        <v>0.43409830153034</v>
      </c>
      <c r="F48" s="134">
        <v>0.563836977027139</v>
      </c>
      <c r="G48" s="136">
        <v>894.280193355817</v>
      </c>
      <c r="H48" s="95">
        <f t="shared" si="2"/>
        <v>142.85714285714286</v>
      </c>
      <c r="I48" s="20"/>
      <c r="J48" s="20"/>
    </row>
    <row r="49" spans="1:10" ht="12" customHeight="1" thickBot="1">
      <c r="A49" s="93" t="s">
        <v>127</v>
      </c>
      <c r="B49" s="108">
        <f t="shared" si="1"/>
        <v>0.04836858618447294</v>
      </c>
      <c r="C49" s="136">
        <v>199309.786329999</v>
      </c>
      <c r="D49" s="132">
        <v>231</v>
      </c>
      <c r="E49" s="133">
        <v>0.363922537751887</v>
      </c>
      <c r="F49" s="134">
        <v>0.459766713252489</v>
      </c>
      <c r="G49" s="136">
        <v>580.855708864279</v>
      </c>
      <c r="H49" s="95">
        <f t="shared" si="2"/>
        <v>43.29004329004329</v>
      </c>
      <c r="I49" s="20"/>
      <c r="J49" s="20"/>
    </row>
    <row r="50" spans="1:10" ht="12" customHeight="1" thickBot="1">
      <c r="A50" s="93" t="s">
        <v>128</v>
      </c>
      <c r="B50" s="108">
        <f t="shared" si="1"/>
        <v>0.013782698079977736</v>
      </c>
      <c r="C50" s="136">
        <v>56793.6097799999</v>
      </c>
      <c r="D50" s="132">
        <v>31</v>
      </c>
      <c r="E50" s="133">
        <v>0.754220992923827</v>
      </c>
      <c r="F50" s="134">
        <v>0.899132794654349</v>
      </c>
      <c r="G50" s="136">
        <v>3006.20410687872</v>
      </c>
      <c r="H50" s="95">
        <f t="shared" si="2"/>
        <v>322.5806451612903</v>
      </c>
      <c r="I50" s="20"/>
      <c r="J50" s="20"/>
    </row>
    <row r="51" spans="1:10" ht="12" customHeight="1" thickBot="1">
      <c r="A51" s="93" t="s">
        <v>129</v>
      </c>
      <c r="B51" s="108">
        <f t="shared" si="1"/>
        <v>0.006408755845188935</v>
      </c>
      <c r="C51" s="136">
        <v>26408.20952</v>
      </c>
      <c r="D51" s="132">
        <v>14</v>
      </c>
      <c r="E51" s="133">
        <v>0.863055097042413</v>
      </c>
      <c r="F51" s="134">
        <v>0.927203898903328</v>
      </c>
      <c r="G51" s="136">
        <v>4042.29205995511</v>
      </c>
      <c r="H51" s="95">
        <f t="shared" si="2"/>
        <v>714.2857142857143</v>
      </c>
      <c r="I51" s="20"/>
      <c r="J51" s="20"/>
    </row>
    <row r="52" spans="1:10" ht="12" customHeight="1" thickBot="1">
      <c r="A52" s="96" t="s">
        <v>130</v>
      </c>
      <c r="B52" s="109">
        <f t="shared" si="1"/>
        <v>0.058298730211922584</v>
      </c>
      <c r="C52" s="104">
        <v>240228.387439999</v>
      </c>
      <c r="D52" s="158">
        <v>52</v>
      </c>
      <c r="E52" s="150">
        <v>0.198152464399691</v>
      </c>
      <c r="F52" s="151">
        <v>0.309095718375688</v>
      </c>
      <c r="G52" s="154">
        <v>370.26288236318</v>
      </c>
      <c r="H52" s="98">
        <f t="shared" si="2"/>
        <v>192.30769230769232</v>
      </c>
      <c r="I52" s="20"/>
      <c r="J52" s="20"/>
    </row>
    <row r="53" spans="1:10" ht="12" customHeight="1">
      <c r="A53" s="67" t="s">
        <v>181</v>
      </c>
      <c r="B53" s="78"/>
      <c r="C53" s="79"/>
      <c r="D53" s="80"/>
      <c r="E53" s="81"/>
      <c r="F53" s="81"/>
      <c r="G53" s="82"/>
      <c r="H53" s="83"/>
      <c r="I53" s="20"/>
      <c r="J53" s="20"/>
    </row>
    <row r="54" spans="1:10" ht="39.75" customHeight="1">
      <c r="A54" s="229" t="s">
        <v>141</v>
      </c>
      <c r="B54" s="230"/>
      <c r="C54" s="230"/>
      <c r="D54" s="230"/>
      <c r="E54" s="230"/>
      <c r="F54" s="230"/>
      <c r="G54" s="230"/>
      <c r="H54" s="230"/>
      <c r="I54" s="20"/>
      <c r="J54" s="20"/>
    </row>
    <row r="55" spans="1:10" ht="14.25">
      <c r="A55" s="67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6.5" thickBot="1">
      <c r="A56" s="58" t="s">
        <v>259</v>
      </c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9" customHeight="1">
      <c r="A57" s="13"/>
      <c r="B57" s="13"/>
      <c r="C57" s="13"/>
      <c r="D57" s="13"/>
      <c r="E57" s="13"/>
      <c r="F57" s="161"/>
      <c r="G57" s="161"/>
      <c r="H57" s="162"/>
      <c r="I57" s="161"/>
      <c r="J57" s="20"/>
    </row>
    <row r="58" spans="1:10" ht="33.75">
      <c r="A58" s="9"/>
      <c r="B58" s="5" t="s">
        <v>276</v>
      </c>
      <c r="C58" s="5" t="s">
        <v>121</v>
      </c>
      <c r="D58" s="5" t="s">
        <v>4</v>
      </c>
      <c r="E58" s="5" t="s">
        <v>171</v>
      </c>
      <c r="F58" s="160"/>
      <c r="G58" s="160"/>
      <c r="H58" s="160"/>
      <c r="I58" s="160"/>
      <c r="J58" s="20"/>
    </row>
    <row r="59" spans="1:10" ht="9" customHeight="1" thickBot="1">
      <c r="A59" s="10"/>
      <c r="B59" s="10"/>
      <c r="C59" s="10"/>
      <c r="D59" s="10"/>
      <c r="E59" s="10"/>
      <c r="F59" s="162"/>
      <c r="G59" s="162"/>
      <c r="H59" s="162"/>
      <c r="I59" s="162"/>
      <c r="J59" s="20"/>
    </row>
    <row r="60" spans="1:10" ht="12" customHeight="1" thickBot="1">
      <c r="A60" s="137" t="s">
        <v>133</v>
      </c>
      <c r="B60" s="92">
        <f>B61+B69</f>
        <v>89329.0484662297</v>
      </c>
      <c r="C60" s="176">
        <f>C61+C69</f>
        <v>501</v>
      </c>
      <c r="D60" s="106"/>
      <c r="E60" s="99">
        <f>10000/C60</f>
        <v>19.960079840319363</v>
      </c>
      <c r="F60" s="163"/>
      <c r="G60" s="178"/>
      <c r="H60" s="216"/>
      <c r="I60" s="165"/>
      <c r="J60" s="20"/>
    </row>
    <row r="61" spans="1:10" ht="12" customHeight="1" thickBot="1">
      <c r="A61" s="93" t="s">
        <v>124</v>
      </c>
      <c r="B61" s="118">
        <v>46373.8164462298</v>
      </c>
      <c r="C61" s="135">
        <v>77</v>
      </c>
      <c r="D61" s="118">
        <v>1292.8492490885474</v>
      </c>
      <c r="E61" s="136">
        <f aca="true" t="shared" si="3" ref="E61:E75">10000/C61</f>
        <v>129.87012987012986</v>
      </c>
      <c r="F61" s="220"/>
      <c r="G61" s="178"/>
      <c r="H61" s="166"/>
      <c r="I61" s="167"/>
      <c r="J61" s="20"/>
    </row>
    <row r="62" spans="1:10" ht="12" customHeight="1" thickBot="1">
      <c r="A62" s="93" t="s">
        <v>125</v>
      </c>
      <c r="B62" s="118">
        <v>92570.32360819998</v>
      </c>
      <c r="C62" s="135">
        <v>13</v>
      </c>
      <c r="D62" s="118">
        <v>3719.1332246827724</v>
      </c>
      <c r="E62" s="136">
        <f t="shared" si="3"/>
        <v>769.2307692307693</v>
      </c>
      <c r="F62" s="220"/>
      <c r="G62" s="178"/>
      <c r="H62" s="166"/>
      <c r="I62" s="167"/>
      <c r="J62" s="20"/>
    </row>
    <row r="63" spans="1:10" ht="12" customHeight="1" thickBot="1">
      <c r="A63" s="93" t="s">
        <v>126</v>
      </c>
      <c r="B63" s="118">
        <v>840.6634338166472</v>
      </c>
      <c r="C63" s="135">
        <v>8</v>
      </c>
      <c r="D63" s="118">
        <v>8565.723211163213</v>
      </c>
      <c r="E63" s="136">
        <f t="shared" si="3"/>
        <v>1250</v>
      </c>
      <c r="F63" s="220"/>
      <c r="G63" s="178"/>
      <c r="H63" s="166"/>
      <c r="I63" s="167"/>
      <c r="J63" s="20"/>
    </row>
    <row r="64" spans="1:10" ht="12" customHeight="1" thickBot="1">
      <c r="A64" s="93" t="s">
        <v>127</v>
      </c>
      <c r="B64" s="118">
        <v>15143.043726899989</v>
      </c>
      <c r="C64" s="135">
        <v>8</v>
      </c>
      <c r="D64" s="118">
        <v>3804.7397610623616</v>
      </c>
      <c r="E64" s="136">
        <f t="shared" si="3"/>
        <v>1250</v>
      </c>
      <c r="F64" s="220"/>
      <c r="G64" s="178"/>
      <c r="H64" s="166"/>
      <c r="I64" s="167"/>
      <c r="J64" s="20"/>
    </row>
    <row r="65" spans="1:10" ht="12" customHeight="1" thickBot="1">
      <c r="A65" s="93" t="s">
        <v>128</v>
      </c>
      <c r="B65" s="118">
        <v>43322.04984718317</v>
      </c>
      <c r="C65" s="135">
        <v>19</v>
      </c>
      <c r="D65" s="118">
        <v>1691.3908418211113</v>
      </c>
      <c r="E65" s="136">
        <f t="shared" si="3"/>
        <v>526.3157894736842</v>
      </c>
      <c r="F65" s="220"/>
      <c r="G65" s="178"/>
      <c r="H65" s="166"/>
      <c r="I65" s="167"/>
      <c r="J65" s="20"/>
    </row>
    <row r="66" spans="1:10" ht="12" customHeight="1" thickBot="1">
      <c r="A66" s="93" t="s">
        <v>129</v>
      </c>
      <c r="B66" s="118">
        <v>-19935.36931987</v>
      </c>
      <c r="C66" s="135">
        <v>16</v>
      </c>
      <c r="D66" s="118">
        <v>1850.4886440967996</v>
      </c>
      <c r="E66" s="136">
        <f t="shared" si="3"/>
        <v>625</v>
      </c>
      <c r="F66" s="220"/>
      <c r="G66" s="178"/>
      <c r="H66" s="166"/>
      <c r="I66" s="167"/>
      <c r="J66" s="20"/>
    </row>
    <row r="67" spans="1:10" ht="12" customHeight="1" thickBot="1">
      <c r="A67" s="93" t="s">
        <v>130</v>
      </c>
      <c r="B67" s="95">
        <v>-106862.01224999997</v>
      </c>
      <c r="C67" s="135">
        <v>8</v>
      </c>
      <c r="D67" s="118">
        <v>5008.390726672148</v>
      </c>
      <c r="E67" s="136">
        <f t="shared" si="3"/>
        <v>1250</v>
      </c>
      <c r="F67" s="220"/>
      <c r="G67" s="178"/>
      <c r="H67" s="166"/>
      <c r="I67" s="167"/>
      <c r="J67" s="20"/>
    </row>
    <row r="68" spans="1:10" ht="12" customHeight="1" thickBot="1">
      <c r="A68" s="93" t="s">
        <v>199</v>
      </c>
      <c r="B68" s="95">
        <v>21295.1174</v>
      </c>
      <c r="C68" s="174">
        <v>5</v>
      </c>
      <c r="D68" s="95">
        <v>3595.734393246783</v>
      </c>
      <c r="E68" s="136">
        <f t="shared" si="3"/>
        <v>2000</v>
      </c>
      <c r="F68" s="220"/>
      <c r="G68" s="178"/>
      <c r="H68" s="168"/>
      <c r="I68" s="167"/>
      <c r="J68" s="20"/>
    </row>
    <row r="69" spans="1:10" ht="12" customHeight="1" thickBot="1">
      <c r="A69" s="93" t="s">
        <v>134</v>
      </c>
      <c r="B69" s="118">
        <v>42955.2320199999</v>
      </c>
      <c r="C69" s="135">
        <v>424</v>
      </c>
      <c r="D69" s="118">
        <v>202.20450684491</v>
      </c>
      <c r="E69" s="136">
        <f t="shared" si="3"/>
        <v>23.58490566037736</v>
      </c>
      <c r="F69" s="164"/>
      <c r="G69" s="178"/>
      <c r="H69" s="169"/>
      <c r="I69" s="170"/>
      <c r="J69" s="20"/>
    </row>
    <row r="70" spans="1:10" ht="12" customHeight="1" thickBot="1">
      <c r="A70" s="93" t="s">
        <v>125</v>
      </c>
      <c r="B70" s="118">
        <v>17516.27829</v>
      </c>
      <c r="C70" s="135">
        <v>26</v>
      </c>
      <c r="D70" s="118">
        <v>3158.44694599608</v>
      </c>
      <c r="E70" s="136">
        <f t="shared" si="3"/>
        <v>384.61538461538464</v>
      </c>
      <c r="F70" s="164"/>
      <c r="G70" s="178"/>
      <c r="H70" s="169"/>
      <c r="I70" s="171"/>
      <c r="J70" s="20"/>
    </row>
    <row r="71" spans="1:10" ht="12" customHeight="1" thickBot="1">
      <c r="A71" s="93" t="s">
        <v>126</v>
      </c>
      <c r="B71" s="118">
        <v>1108.37017999999</v>
      </c>
      <c r="C71" s="135">
        <v>70</v>
      </c>
      <c r="D71" s="118">
        <v>894.280193355817</v>
      </c>
      <c r="E71" s="136">
        <f t="shared" si="3"/>
        <v>142.85714285714286</v>
      </c>
      <c r="F71" s="164"/>
      <c r="G71" s="178"/>
      <c r="H71" s="169"/>
      <c r="I71" s="171"/>
      <c r="J71" s="20"/>
    </row>
    <row r="72" spans="1:10" ht="12" customHeight="1" thickBot="1">
      <c r="A72" s="93" t="s">
        <v>127</v>
      </c>
      <c r="B72" s="118">
        <v>26756.967190000003</v>
      </c>
      <c r="C72" s="135">
        <v>231</v>
      </c>
      <c r="D72" s="118">
        <v>580.855708864279</v>
      </c>
      <c r="E72" s="136">
        <f t="shared" si="3"/>
        <v>43.29004329004329</v>
      </c>
      <c r="F72" s="164"/>
      <c r="G72" s="178"/>
      <c r="H72" s="169"/>
      <c r="I72" s="171"/>
      <c r="J72" s="20"/>
    </row>
    <row r="73" spans="1:10" ht="12" customHeight="1" thickBot="1">
      <c r="A73" s="93" t="s">
        <v>128</v>
      </c>
      <c r="B73" s="118">
        <v>2129.00346999999</v>
      </c>
      <c r="C73" s="135">
        <v>31</v>
      </c>
      <c r="D73" s="118">
        <v>3006.20410687872</v>
      </c>
      <c r="E73" s="136">
        <f t="shared" si="3"/>
        <v>322.5806451612903</v>
      </c>
      <c r="F73" s="164"/>
      <c r="G73" s="178"/>
      <c r="H73" s="169"/>
      <c r="I73" s="171"/>
      <c r="J73" s="20"/>
    </row>
    <row r="74" spans="1:10" ht="12" customHeight="1" thickBot="1">
      <c r="A74" s="93" t="s">
        <v>129</v>
      </c>
      <c r="B74" s="118">
        <v>7032.14785999999</v>
      </c>
      <c r="C74" s="135">
        <v>14</v>
      </c>
      <c r="D74" s="118">
        <v>4042.29205995511</v>
      </c>
      <c r="E74" s="136">
        <f t="shared" si="3"/>
        <v>714.2857142857143</v>
      </c>
      <c r="F74" s="164"/>
      <c r="G74" s="178"/>
      <c r="H74" s="169"/>
      <c r="I74" s="171"/>
      <c r="J74" s="20"/>
    </row>
    <row r="75" spans="1:10" ht="12" customHeight="1" thickBot="1">
      <c r="A75" s="96" t="s">
        <v>130</v>
      </c>
      <c r="B75" s="139">
        <v>-11587.53497</v>
      </c>
      <c r="C75" s="153">
        <v>52</v>
      </c>
      <c r="D75" s="139">
        <v>370.26288236318</v>
      </c>
      <c r="E75" s="154">
        <f t="shared" si="3"/>
        <v>192.30769230769232</v>
      </c>
      <c r="F75" s="164"/>
      <c r="G75" s="178"/>
      <c r="H75" s="169"/>
      <c r="I75" s="171"/>
      <c r="J75" s="20"/>
    </row>
    <row r="76" spans="1:10" ht="42.75" customHeight="1">
      <c r="A76" s="231" t="s">
        <v>228</v>
      </c>
      <c r="B76" s="232"/>
      <c r="C76" s="232"/>
      <c r="D76" s="232"/>
      <c r="E76" s="232"/>
      <c r="F76" s="232"/>
      <c r="G76" s="232"/>
      <c r="H76" s="232"/>
      <c r="I76" s="232"/>
      <c r="J76" s="20"/>
    </row>
    <row r="77" spans="1:10" ht="8.25" customHeight="1">
      <c r="A77" s="67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6.5" thickBot="1">
      <c r="A78" s="58" t="s">
        <v>260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9" customHeight="1">
      <c r="A79" s="17"/>
      <c r="B79" s="17"/>
      <c r="C79" s="17"/>
      <c r="D79" s="17"/>
      <c r="E79" s="17"/>
      <c r="F79" s="17"/>
      <c r="G79" s="17"/>
      <c r="H79" s="17"/>
      <c r="I79" s="17"/>
      <c r="J79" s="13"/>
    </row>
    <row r="80" spans="1:10" ht="13.5">
      <c r="A80" s="9"/>
      <c r="B80" s="227" t="s">
        <v>131</v>
      </c>
      <c r="C80" s="228"/>
      <c r="D80" s="233"/>
      <c r="E80" s="227" t="s">
        <v>132</v>
      </c>
      <c r="F80" s="228"/>
      <c r="G80" s="233"/>
      <c r="H80" s="227" t="s">
        <v>135</v>
      </c>
      <c r="I80" s="228"/>
      <c r="J80" s="228"/>
    </row>
    <row r="81" spans="1:10" ht="13.5">
      <c r="A81" s="9"/>
      <c r="B81" s="84" t="s">
        <v>136</v>
      </c>
      <c r="C81" s="84" t="s">
        <v>137</v>
      </c>
      <c r="D81" s="84" t="s">
        <v>138</v>
      </c>
      <c r="E81" s="84" t="s">
        <v>136</v>
      </c>
      <c r="F81" s="84" t="s">
        <v>137</v>
      </c>
      <c r="G81" s="84" t="s">
        <v>138</v>
      </c>
      <c r="H81" s="84" t="s">
        <v>136</v>
      </c>
      <c r="I81" s="84" t="s">
        <v>137</v>
      </c>
      <c r="J81" s="84" t="s">
        <v>138</v>
      </c>
    </row>
    <row r="82" spans="1:10" ht="9" customHeight="1" thickBo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" customHeight="1" thickBot="1">
      <c r="A83" s="141" t="s">
        <v>133</v>
      </c>
      <c r="B83" s="195">
        <v>-0.1537</v>
      </c>
      <c r="C83" s="195">
        <v>0.015172485702243067</v>
      </c>
      <c r="D83" s="195">
        <v>0.214</v>
      </c>
      <c r="E83" s="195">
        <v>-0.0836</v>
      </c>
      <c r="F83" s="195">
        <v>0.08297795240200284</v>
      </c>
      <c r="G83" s="195">
        <v>1.6831</v>
      </c>
      <c r="H83" s="195">
        <v>-0.3551</v>
      </c>
      <c r="I83" s="195">
        <v>-0.026925947597503944</v>
      </c>
      <c r="J83" s="195">
        <v>0.0946</v>
      </c>
    </row>
    <row r="84" spans="1:10" ht="12" customHeight="1" thickBot="1">
      <c r="A84" s="93" t="s">
        <v>124</v>
      </c>
      <c r="B84" s="140">
        <v>-0.0404</v>
      </c>
      <c r="C84" s="140">
        <v>0.011850258202994346</v>
      </c>
      <c r="D84" s="140">
        <v>0.131</v>
      </c>
      <c r="E84" s="140">
        <v>-0.044042112432248315</v>
      </c>
      <c r="F84" s="140">
        <v>0.05062602223437162</v>
      </c>
      <c r="G84" s="140">
        <v>1.0104172975592034</v>
      </c>
      <c r="H84" s="140">
        <v>-0.2582</v>
      </c>
      <c r="I84" s="140">
        <v>0.0009232505009642751</v>
      </c>
      <c r="J84" s="140">
        <v>0.0946</v>
      </c>
    </row>
    <row r="85" spans="1:10" ht="12" customHeight="1" thickBot="1">
      <c r="A85" s="93" t="s">
        <v>125</v>
      </c>
      <c r="B85" s="140">
        <v>-0.0404</v>
      </c>
      <c r="C85" s="140">
        <v>0.004890169905052641</v>
      </c>
      <c r="D85" s="140">
        <v>0.013999999999999999</v>
      </c>
      <c r="E85" s="140">
        <v>0.01</v>
      </c>
      <c r="F85" s="140">
        <v>0.02321869215949873</v>
      </c>
      <c r="G85" s="140">
        <v>0.045023999999999995</v>
      </c>
      <c r="H85" s="140">
        <v>-0.0073</v>
      </c>
      <c r="I85" s="140">
        <v>0.024165382722998154</v>
      </c>
      <c r="J85" s="140">
        <v>0.03297348548546464</v>
      </c>
    </row>
    <row r="86" spans="1:10" ht="12" customHeight="1" thickBot="1">
      <c r="A86" s="93" t="s">
        <v>126</v>
      </c>
      <c r="B86" s="140">
        <v>-0.0016016597672319222</v>
      </c>
      <c r="C86" s="140">
        <v>0.008625506620277907</v>
      </c>
      <c r="D86" s="140">
        <v>0.021867</v>
      </c>
      <c r="E86" s="140">
        <v>-0.007587379472181799</v>
      </c>
      <c r="F86" s="140">
        <v>0.022313173136920997</v>
      </c>
      <c r="G86" s="140">
        <v>0.07</v>
      </c>
      <c r="H86" s="140">
        <v>-0.039164</v>
      </c>
      <c r="I86" s="140">
        <v>0.007367370849025896</v>
      </c>
      <c r="J86" s="140">
        <v>0.02144943413606426</v>
      </c>
    </row>
    <row r="87" spans="1:10" ht="12" customHeight="1" thickBot="1">
      <c r="A87" s="93" t="s">
        <v>127</v>
      </c>
      <c r="B87" s="140">
        <v>0.03395776715007015</v>
      </c>
      <c r="C87" s="140">
        <v>0.06528560747732838</v>
      </c>
      <c r="D87" s="140">
        <v>0.131</v>
      </c>
      <c r="E87" s="140">
        <v>0.17535675744579549</v>
      </c>
      <c r="F87" s="140">
        <v>0.258760486164906</v>
      </c>
      <c r="G87" s="140">
        <v>1.0104172975592034</v>
      </c>
      <c r="H87" s="140">
        <v>-0.2582</v>
      </c>
      <c r="I87" s="140">
        <v>-0.16215019046699827</v>
      </c>
      <c r="J87" s="140">
        <v>-0.1282</v>
      </c>
    </row>
    <row r="88" spans="1:10" ht="12" customHeight="1" thickBot="1">
      <c r="A88" s="93" t="s">
        <v>128</v>
      </c>
      <c r="B88" s="140">
        <v>-0.004967</v>
      </c>
      <c r="C88" s="140">
        <v>0.017770937398731198</v>
      </c>
      <c r="D88" s="140">
        <v>0.053330999999999996</v>
      </c>
      <c r="E88" s="140">
        <v>-0.005657</v>
      </c>
      <c r="F88" s="140">
        <v>0.11710902467856701</v>
      </c>
      <c r="G88" s="140">
        <v>0.395246</v>
      </c>
      <c r="H88" s="140">
        <v>-0.16899999999999998</v>
      </c>
      <c r="I88" s="140">
        <v>-0.01405782046329348</v>
      </c>
      <c r="J88" s="140">
        <v>0.024399999999999998</v>
      </c>
    </row>
    <row r="89" spans="1:10" ht="12" customHeight="1" thickBot="1">
      <c r="A89" s="93" t="s">
        <v>129</v>
      </c>
      <c r="B89" s="140">
        <v>0.0054</v>
      </c>
      <c r="C89" s="140">
        <v>0.0307837946756164</v>
      </c>
      <c r="D89" s="140">
        <v>0.05</v>
      </c>
      <c r="E89" s="140">
        <v>0.0344</v>
      </c>
      <c r="F89" s="140">
        <v>0.1177167923381831</v>
      </c>
      <c r="G89" s="140">
        <v>0.2115</v>
      </c>
      <c r="H89" s="140">
        <v>-0.0786216882987254</v>
      </c>
      <c r="I89" s="140">
        <v>-0.04507954292353748</v>
      </c>
      <c r="J89" s="140">
        <v>0.0161</v>
      </c>
    </row>
    <row r="90" spans="1:10" ht="12" customHeight="1" thickBot="1">
      <c r="A90" s="93" t="s">
        <v>130</v>
      </c>
      <c r="B90" s="140">
        <v>-0.003082</v>
      </c>
      <c r="C90" s="140">
        <v>0.0026754850022604588</v>
      </c>
      <c r="D90" s="140">
        <v>0.01</v>
      </c>
      <c r="E90" s="140">
        <v>0.020315407375774086</v>
      </c>
      <c r="F90" s="140">
        <v>0.03088998151821771</v>
      </c>
      <c r="G90" s="140">
        <v>0.044639</v>
      </c>
      <c r="H90" s="140">
        <v>0.019864682855018412</v>
      </c>
      <c r="I90" s="140">
        <v>0.019864682855018412</v>
      </c>
      <c r="J90" s="140">
        <v>0.019864682855018412</v>
      </c>
    </row>
    <row r="91" spans="1:10" ht="12" customHeight="1" thickBot="1">
      <c r="A91" s="93" t="s">
        <v>199</v>
      </c>
      <c r="B91" s="140">
        <v>0.00907620416966215</v>
      </c>
      <c r="C91" s="140">
        <v>0.009981098629098349</v>
      </c>
      <c r="D91" s="140">
        <v>0.015</v>
      </c>
      <c r="E91" s="140">
        <v>-0.044042112432248315</v>
      </c>
      <c r="F91" s="140">
        <v>0.0030038646910592994</v>
      </c>
      <c r="G91" s="140">
        <v>0.0564</v>
      </c>
      <c r="H91" s="140">
        <v>0.01</v>
      </c>
      <c r="I91" s="217">
        <v>0.04237974269980913</v>
      </c>
      <c r="J91" s="140">
        <v>0.0946</v>
      </c>
    </row>
    <row r="92" spans="1:10" ht="12" customHeight="1" thickBot="1">
      <c r="A92" s="93" t="s">
        <v>134</v>
      </c>
      <c r="B92" s="140">
        <v>-0.153699999999999</v>
      </c>
      <c r="C92" s="140">
        <v>0.031403510982132</v>
      </c>
      <c r="D92" s="140">
        <v>0.214019327894327</v>
      </c>
      <c r="E92" s="140">
        <v>-0.0835816383136095</v>
      </c>
      <c r="F92" s="140">
        <v>0.2410360614637</v>
      </c>
      <c r="G92" s="140">
        <v>1.68313595695925</v>
      </c>
      <c r="H92" s="140">
        <v>-0.355092097476066</v>
      </c>
      <c r="I92" s="140">
        <v>-0.162985575802704</v>
      </c>
      <c r="J92" s="140">
        <v>-0.0195721845082681</v>
      </c>
    </row>
    <row r="93" spans="1:10" ht="12" customHeight="1" thickBot="1">
      <c r="A93" s="93" t="s">
        <v>125</v>
      </c>
      <c r="B93" s="140">
        <v>-0.0343999999999999</v>
      </c>
      <c r="C93" s="140">
        <v>0.00465027444729314</v>
      </c>
      <c r="D93" s="140">
        <v>0.0449828803498906</v>
      </c>
      <c r="E93" s="140">
        <v>-0.0226555103550296</v>
      </c>
      <c r="F93" s="140">
        <v>0.0297838406726323</v>
      </c>
      <c r="G93" s="140">
        <v>0.154774972601374</v>
      </c>
      <c r="H93" s="140">
        <v>-0.188233060255723</v>
      </c>
      <c r="I93" s="140">
        <v>-0.113958346163003</v>
      </c>
      <c r="J93" s="140">
        <v>-0.0678153244472824</v>
      </c>
    </row>
    <row r="94" spans="1:10" ht="12" customHeight="1" thickBot="1">
      <c r="A94" s="93" t="s">
        <v>126</v>
      </c>
      <c r="B94" s="140">
        <v>-0.0132999999999999</v>
      </c>
      <c r="C94" s="140">
        <v>0.019725673518825</v>
      </c>
      <c r="D94" s="140">
        <v>0.0951999805749805</v>
      </c>
      <c r="E94" s="140">
        <v>-0.0835816383136095</v>
      </c>
      <c r="F94" s="140">
        <v>0.317491753688795</v>
      </c>
      <c r="G94" s="140">
        <v>0.981786749028594</v>
      </c>
      <c r="H94" s="140">
        <v>-0.302880859214666</v>
      </c>
      <c r="I94" s="140">
        <v>-0.102952582738624</v>
      </c>
      <c r="J94" s="140">
        <v>-0.0282222206658262</v>
      </c>
    </row>
    <row r="95" spans="1:10" ht="12" customHeight="1" thickBot="1">
      <c r="A95" s="93" t="s">
        <v>127</v>
      </c>
      <c r="B95" s="140">
        <v>-0.153699999999999</v>
      </c>
      <c r="C95" s="140">
        <v>0.0755416614326928</v>
      </c>
      <c r="D95" s="140">
        <v>0.214019327894327</v>
      </c>
      <c r="E95" s="140">
        <v>-0.0667266135123794</v>
      </c>
      <c r="F95" s="140">
        <v>0.493186014109553</v>
      </c>
      <c r="G95" s="140">
        <v>1.68313595695925</v>
      </c>
      <c r="H95" s="140">
        <v>-0.355092097476066</v>
      </c>
      <c r="I95" s="140">
        <v>-0.224480814651174</v>
      </c>
      <c r="J95" s="140">
        <v>-0.0195721845082681</v>
      </c>
    </row>
    <row r="96" spans="1:10" ht="12" customHeight="1" thickBot="1">
      <c r="A96" s="93" t="s">
        <v>128</v>
      </c>
      <c r="B96" s="140">
        <v>-0.014402467477969</v>
      </c>
      <c r="C96" s="140">
        <v>0.0249624019515526</v>
      </c>
      <c r="D96" s="140">
        <v>0.0972999999999999</v>
      </c>
      <c r="E96" s="140">
        <v>-0.0311175849357377</v>
      </c>
      <c r="F96" s="140">
        <v>0.300566150781606</v>
      </c>
      <c r="G96" s="140">
        <v>0.526084735202492</v>
      </c>
      <c r="H96" s="140">
        <v>-0.250564403829416</v>
      </c>
      <c r="I96" s="140">
        <v>-0.214448245293219</v>
      </c>
      <c r="J96" s="140">
        <v>-0.121477946040034</v>
      </c>
    </row>
    <row r="97" spans="1:10" ht="12" customHeight="1" thickBot="1">
      <c r="A97" s="93" t="s">
        <v>129</v>
      </c>
      <c r="B97" s="140">
        <v>-0.0142999999999999</v>
      </c>
      <c r="C97" s="140">
        <v>0.0274734653521106</v>
      </c>
      <c r="D97" s="140">
        <v>0.0631999999999999</v>
      </c>
      <c r="E97" s="140">
        <v>0.0258107601873069</v>
      </c>
      <c r="F97" s="140">
        <v>0.142015814816989</v>
      </c>
      <c r="G97" s="140">
        <v>0.484639214904851</v>
      </c>
      <c r="H97" s="140">
        <v>-0.207215126196692</v>
      </c>
      <c r="I97" s="140">
        <v>-0.163192620387089</v>
      </c>
      <c r="J97" s="140">
        <v>-0.102337841601392</v>
      </c>
    </row>
    <row r="98" spans="1:10" ht="12" customHeight="1" thickBot="1">
      <c r="A98" s="96" t="s">
        <v>130</v>
      </c>
      <c r="B98" s="185">
        <v>-0.0400335711288292</v>
      </c>
      <c r="C98" s="185">
        <v>0.0100704372945368</v>
      </c>
      <c r="D98" s="185">
        <v>0.1652</v>
      </c>
      <c r="E98" s="185">
        <v>-0.00460438378001393</v>
      </c>
      <c r="F98" s="185">
        <v>0.0675856815447368</v>
      </c>
      <c r="G98" s="185">
        <v>0.337866135299392</v>
      </c>
      <c r="H98" s="185">
        <v>-0.174794808973279</v>
      </c>
      <c r="I98" s="185">
        <v>-0.112268554786686</v>
      </c>
      <c r="J98" s="185">
        <v>-0.0770358368584884</v>
      </c>
    </row>
    <row r="99" spans="1:10" ht="14.25">
      <c r="A99" s="72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4.25">
      <c r="A100" s="6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6.5" thickBot="1">
      <c r="A101" s="58" t="s">
        <v>261</v>
      </c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9" customHeight="1">
      <c r="A102" s="13"/>
      <c r="B102" s="13"/>
      <c r="C102" s="13"/>
      <c r="D102" s="20"/>
      <c r="E102" s="20"/>
      <c r="F102" s="20"/>
      <c r="G102" s="20"/>
      <c r="H102" s="20"/>
      <c r="I102" s="20"/>
      <c r="J102" s="20"/>
    </row>
    <row r="103" spans="1:10" ht="22.5">
      <c r="A103" s="9"/>
      <c r="B103" s="5" t="s">
        <v>139</v>
      </c>
      <c r="C103" s="5" t="s">
        <v>140</v>
      </c>
      <c r="D103" s="20"/>
      <c r="E103" s="20"/>
      <c r="F103" s="20"/>
      <c r="G103" s="20"/>
      <c r="H103" s="20"/>
      <c r="I103" s="20"/>
      <c r="J103" s="20"/>
    </row>
    <row r="104" spans="1:10" ht="9" customHeight="1" thickBot="1">
      <c r="A104" s="10"/>
      <c r="B104" s="10"/>
      <c r="C104" s="10"/>
      <c r="D104" s="20"/>
      <c r="E104" s="20"/>
      <c r="F104" s="20"/>
      <c r="G104" s="20"/>
      <c r="H104" s="20"/>
      <c r="I104" s="20"/>
      <c r="J104" s="20"/>
    </row>
    <row r="105" spans="1:10" ht="12" customHeight="1" thickBot="1">
      <c r="A105" s="64" t="s">
        <v>114</v>
      </c>
      <c r="B105" s="92">
        <v>1768483.1939740237</v>
      </c>
      <c r="C105" s="99">
        <v>1664238.5713166043</v>
      </c>
      <c r="D105" s="20"/>
      <c r="E105" s="20"/>
      <c r="F105" s="20"/>
      <c r="G105" s="20"/>
      <c r="H105" s="20"/>
      <c r="I105" s="20"/>
      <c r="J105" s="20"/>
    </row>
    <row r="106" spans="1:10" ht="12" customHeight="1" thickBot="1">
      <c r="A106" s="65" t="s">
        <v>202</v>
      </c>
      <c r="B106" s="95">
        <v>632447.7914431734</v>
      </c>
      <c r="C106" s="101">
        <v>333670.63293964526</v>
      </c>
      <c r="D106" s="20"/>
      <c r="E106" s="20"/>
      <c r="F106" s="20"/>
      <c r="G106" s="20"/>
      <c r="H106" s="20"/>
      <c r="I106" s="20"/>
      <c r="J106" s="20"/>
    </row>
    <row r="107" spans="1:10" ht="12" customHeight="1" thickBot="1">
      <c r="A107" s="65" t="s">
        <v>203</v>
      </c>
      <c r="B107" s="95">
        <v>1093413.57593525</v>
      </c>
      <c r="C107" s="101">
        <v>699157.992579122</v>
      </c>
      <c r="D107" s="20"/>
      <c r="E107" s="20"/>
      <c r="F107" s="20"/>
      <c r="G107" s="20"/>
      <c r="H107" s="20"/>
      <c r="I107" s="20"/>
      <c r="J107" s="20"/>
    </row>
    <row r="108" spans="1:10" ht="12" customHeight="1" thickBot="1">
      <c r="A108" s="65" t="s">
        <v>204</v>
      </c>
      <c r="B108" s="95">
        <v>43301.34979560022</v>
      </c>
      <c r="C108" s="101">
        <v>450220.1637729761</v>
      </c>
      <c r="D108" s="20"/>
      <c r="E108" s="20"/>
      <c r="F108" s="20"/>
      <c r="G108" s="20"/>
      <c r="H108" s="20"/>
      <c r="I108" s="20"/>
      <c r="J108" s="20"/>
    </row>
    <row r="109" spans="1:10" ht="12" customHeight="1" thickBot="1">
      <c r="A109" s="65" t="s">
        <v>205</v>
      </c>
      <c r="B109" s="95">
        <v>0</v>
      </c>
      <c r="C109" s="101">
        <v>109884.18978748849</v>
      </c>
      <c r="D109" s="20"/>
      <c r="E109" s="20"/>
      <c r="F109" s="20"/>
      <c r="G109" s="20"/>
      <c r="H109" s="20"/>
      <c r="I109" s="20"/>
      <c r="J109" s="20"/>
    </row>
    <row r="110" spans="1:10" ht="12" customHeight="1" thickBot="1">
      <c r="A110" s="65" t="s">
        <v>208</v>
      </c>
      <c r="B110" s="95">
        <v>-682.07762</v>
      </c>
      <c r="C110" s="101">
        <v>-1778.2528200000002</v>
      </c>
      <c r="D110" s="20"/>
      <c r="E110" s="20"/>
      <c r="F110" s="20"/>
      <c r="G110" s="20"/>
      <c r="H110" s="20"/>
      <c r="I110" s="20"/>
      <c r="J110" s="20"/>
    </row>
    <row r="111" spans="1:10" ht="12" customHeight="1" thickBot="1">
      <c r="A111" s="66" t="s">
        <v>206</v>
      </c>
      <c r="B111" s="98">
        <v>2.55442</v>
      </c>
      <c r="C111" s="104">
        <v>73083.84505737257</v>
      </c>
      <c r="D111" s="20"/>
      <c r="E111" s="20"/>
      <c r="F111" s="20"/>
      <c r="G111" s="20"/>
      <c r="H111" s="20"/>
      <c r="I111" s="20"/>
      <c r="J111" s="20"/>
    </row>
    <row r="112" spans="1:10" ht="12" customHeight="1">
      <c r="A112" s="142" t="s">
        <v>207</v>
      </c>
      <c r="D112" s="85"/>
      <c r="E112" s="20"/>
      <c r="F112" s="20"/>
      <c r="G112" s="20"/>
      <c r="H112" s="20"/>
      <c r="I112" s="20"/>
      <c r="J112" s="20"/>
    </row>
    <row r="113" spans="1:10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4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4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4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4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4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4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4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4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4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4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4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4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4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4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4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4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4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4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4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4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4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4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4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4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4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4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4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4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4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4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4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4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4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4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4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4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4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4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4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4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4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4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4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4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4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4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4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4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4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4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4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4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4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4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4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4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4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</sheetData>
  <mergeCells count="12">
    <mergeCell ref="H80:J80"/>
    <mergeCell ref="E33:E34"/>
    <mergeCell ref="F33:F34"/>
    <mergeCell ref="G33:G34"/>
    <mergeCell ref="A54:H54"/>
    <mergeCell ref="A76:I76"/>
    <mergeCell ref="B80:D80"/>
    <mergeCell ref="E80:G80"/>
    <mergeCell ref="A33:A34"/>
    <mergeCell ref="B33:B34"/>
    <mergeCell ref="C33:C34"/>
    <mergeCell ref="D33:D34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47"/>
  <sheetViews>
    <sheetView view="pageBreakPreview" zoomScaleSheetLayoutView="100" workbookViewId="0" topLeftCell="A13">
      <selection activeCell="B30" sqref="B30:D43"/>
    </sheetView>
  </sheetViews>
  <sheetFormatPr defaultColWidth="9.00390625" defaultRowHeight="14.25"/>
  <cols>
    <col min="1" max="1" width="22.25390625" style="20" customWidth="1"/>
    <col min="2" max="5" width="10.25390625" style="20" customWidth="1"/>
    <col min="6" max="6" width="11.00390625" style="20" customWidth="1"/>
    <col min="7" max="16384" width="9.00390625" style="20" customWidth="1"/>
  </cols>
  <sheetData>
    <row r="1" ht="16.5" thickBot="1">
      <c r="A1" s="58" t="s">
        <v>254</v>
      </c>
    </row>
    <row r="2" spans="1:5" ht="9" customHeight="1">
      <c r="A2" s="73"/>
      <c r="B2" s="73"/>
      <c r="C2" s="73"/>
      <c r="D2" s="73"/>
      <c r="E2" s="73"/>
    </row>
    <row r="3" spans="1:7" ht="33.75">
      <c r="A3" s="9"/>
      <c r="B3" s="5" t="s">
        <v>155</v>
      </c>
      <c r="C3" s="5" t="s">
        <v>96</v>
      </c>
      <c r="D3" s="5" t="s">
        <v>156</v>
      </c>
      <c r="E3" s="5" t="s">
        <v>96</v>
      </c>
      <c r="F3" s="24"/>
      <c r="G3" s="24"/>
    </row>
    <row r="4" spans="1:7" ht="9" customHeight="1" thickBot="1">
      <c r="A4" s="10"/>
      <c r="B4" s="12"/>
      <c r="C4" s="10"/>
      <c r="D4" s="12"/>
      <c r="E4" s="10"/>
      <c r="F4" s="24"/>
      <c r="G4" s="24"/>
    </row>
    <row r="5" spans="1:7" ht="15.75" thickBot="1">
      <c r="A5" s="71" t="s">
        <v>157</v>
      </c>
      <c r="B5" s="186">
        <v>111326009</v>
      </c>
      <c r="C5" s="130">
        <v>0.44139483150269304</v>
      </c>
      <c r="D5" s="186">
        <v>82862</v>
      </c>
      <c r="E5" s="130">
        <v>0.04258702478786664</v>
      </c>
      <c r="F5" s="24"/>
      <c r="G5" s="24"/>
    </row>
    <row r="6" spans="1:7" ht="15.75" thickBot="1">
      <c r="A6" s="69" t="s">
        <v>214</v>
      </c>
      <c r="B6" s="118">
        <v>24848</v>
      </c>
      <c r="C6" s="133">
        <v>9.85194643345107E-05</v>
      </c>
      <c r="D6" s="118">
        <v>1784875</v>
      </c>
      <c r="E6" s="133">
        <v>0.917338657867822</v>
      </c>
      <c r="F6" s="24"/>
      <c r="G6" s="24"/>
    </row>
    <row r="7" spans="1:7" ht="15.75" thickBot="1">
      <c r="A7" s="69" t="s">
        <v>185</v>
      </c>
      <c r="B7" s="118">
        <v>2781981</v>
      </c>
      <c r="C7" s="133">
        <v>0.011030234944815937</v>
      </c>
      <c r="D7" s="118">
        <v>70685</v>
      </c>
      <c r="E7" s="133">
        <v>0.03632864095882737</v>
      </c>
      <c r="F7" s="24"/>
      <c r="G7" s="24"/>
    </row>
    <row r="8" spans="1:7" ht="15.75" thickBot="1">
      <c r="A8" s="70" t="s">
        <v>186</v>
      </c>
      <c r="B8" s="118">
        <v>138081282</v>
      </c>
      <c r="C8" s="150">
        <v>0.5474764140881565</v>
      </c>
      <c r="D8" s="118">
        <v>7288</v>
      </c>
      <c r="E8" s="150">
        <v>0.0037456763854839623</v>
      </c>
      <c r="F8" s="24"/>
      <c r="G8" s="24"/>
    </row>
    <row r="9" spans="1:7" ht="31.5" customHeight="1">
      <c r="A9" s="236" t="s">
        <v>192</v>
      </c>
      <c r="B9" s="237"/>
      <c r="C9" s="237"/>
      <c r="D9" s="237"/>
      <c r="E9" s="237"/>
      <c r="F9" s="24"/>
      <c r="G9" s="24"/>
    </row>
    <row r="10" spans="1:7" ht="13.5" customHeight="1">
      <c r="A10" s="238"/>
      <c r="B10" s="239"/>
      <c r="C10" s="239"/>
      <c r="D10" s="239"/>
      <c r="E10" s="239"/>
      <c r="F10" s="24"/>
      <c r="G10" s="24"/>
    </row>
    <row r="11" spans="1:7" ht="16.5" thickBot="1">
      <c r="A11" s="58" t="s">
        <v>187</v>
      </c>
      <c r="F11" s="24"/>
      <c r="G11" s="24"/>
    </row>
    <row r="12" spans="1:7" ht="9" customHeight="1">
      <c r="A12" s="73"/>
      <c r="B12" s="73"/>
      <c r="C12" s="73"/>
      <c r="D12" s="73"/>
      <c r="E12" s="73"/>
      <c r="F12" s="24"/>
      <c r="G12" s="24"/>
    </row>
    <row r="13" spans="1:7" ht="14.25">
      <c r="A13" s="9"/>
      <c r="B13" s="5" t="s">
        <v>158</v>
      </c>
      <c r="C13" s="5" t="s">
        <v>2</v>
      </c>
      <c r="D13" s="5" t="s">
        <v>3</v>
      </c>
      <c r="E13" s="5" t="s">
        <v>4</v>
      </c>
      <c r="F13" s="24"/>
      <c r="G13" s="24"/>
    </row>
    <row r="14" spans="1:7" ht="9" customHeight="1" thickBot="1">
      <c r="A14" s="9"/>
      <c r="B14" s="9"/>
      <c r="C14" s="9"/>
      <c r="D14" s="9"/>
      <c r="E14" s="9"/>
      <c r="F14" s="24"/>
      <c r="G14" s="24"/>
    </row>
    <row r="15" spans="1:7" ht="15.75" thickBot="1">
      <c r="A15" s="68" t="s">
        <v>114</v>
      </c>
      <c r="B15" s="173">
        <v>45</v>
      </c>
      <c r="C15" s="130">
        <v>0.8084667741454942</v>
      </c>
      <c r="D15" s="131">
        <v>0.9384173295866183</v>
      </c>
      <c r="E15" s="196">
        <v>3381.2610525330924</v>
      </c>
      <c r="F15" s="24"/>
      <c r="G15" s="24"/>
    </row>
    <row r="16" spans="1:7" ht="15.75" thickBot="1">
      <c r="A16" s="69" t="s">
        <v>188</v>
      </c>
      <c r="B16" s="132">
        <v>18</v>
      </c>
      <c r="C16" s="133">
        <v>0.9051953878704818</v>
      </c>
      <c r="D16" s="134">
        <v>0.9532586268230516</v>
      </c>
      <c r="E16" s="197">
        <v>2792.676342624422</v>
      </c>
      <c r="F16" s="24"/>
      <c r="G16" s="24"/>
    </row>
    <row r="17" spans="1:7" ht="15.75" thickBot="1">
      <c r="A17" s="69" t="s">
        <v>215</v>
      </c>
      <c r="B17" s="132">
        <v>7</v>
      </c>
      <c r="C17" s="133">
        <v>1</v>
      </c>
      <c r="D17" s="134">
        <v>1</v>
      </c>
      <c r="E17" s="197">
        <v>10000</v>
      </c>
      <c r="F17" s="24"/>
      <c r="G17" s="24"/>
    </row>
    <row r="18" spans="1:7" ht="15.75" thickBot="1">
      <c r="A18" s="69" t="s">
        <v>189</v>
      </c>
      <c r="B18" s="132">
        <v>8</v>
      </c>
      <c r="C18" s="133">
        <v>0.9848535291000944</v>
      </c>
      <c r="D18" s="134">
        <v>0.9986909845099834</v>
      </c>
      <c r="E18" s="197">
        <v>6946.250323830829</v>
      </c>
      <c r="F18" s="24"/>
      <c r="G18" s="24"/>
    </row>
    <row r="19" spans="1:7" ht="15.75" thickBot="1">
      <c r="A19" s="70" t="s">
        <v>190</v>
      </c>
      <c r="B19" s="155">
        <v>12</v>
      </c>
      <c r="C19" s="150">
        <v>0.9936215438094189</v>
      </c>
      <c r="D19" s="151">
        <v>0.9991104288417363</v>
      </c>
      <c r="E19" s="198">
        <v>9387.760485250627</v>
      </c>
      <c r="F19" s="24"/>
      <c r="G19" s="24"/>
    </row>
    <row r="20" spans="1:7" ht="9" customHeight="1">
      <c r="A20" s="238" t="s">
        <v>191</v>
      </c>
      <c r="B20" s="239"/>
      <c r="C20" s="239"/>
      <c r="D20" s="239"/>
      <c r="E20" s="239"/>
      <c r="F20" s="24"/>
      <c r="G20" s="24"/>
    </row>
    <row r="21" spans="1:7" ht="9" customHeight="1">
      <c r="A21" s="86" t="s">
        <v>159</v>
      </c>
      <c r="B21" s="87"/>
      <c r="C21" s="87"/>
      <c r="D21" s="87"/>
      <c r="E21" s="87"/>
      <c r="F21" s="24"/>
      <c r="G21" s="24"/>
    </row>
    <row r="22" spans="1:7" ht="9" customHeight="1">
      <c r="A22" s="86" t="s">
        <v>160</v>
      </c>
      <c r="B22" s="87"/>
      <c r="C22" s="87"/>
      <c r="D22" s="87"/>
      <c r="E22" s="87"/>
      <c r="F22" s="24"/>
      <c r="G22" s="24"/>
    </row>
    <row r="23" spans="1:7" ht="9" customHeight="1">
      <c r="A23" s="86" t="s">
        <v>161</v>
      </c>
      <c r="B23" s="87"/>
      <c r="C23" s="87"/>
      <c r="D23" s="87"/>
      <c r="E23" s="87"/>
      <c r="F23" s="24"/>
      <c r="G23" s="24"/>
    </row>
    <row r="24" spans="1:7" ht="9" customHeight="1">
      <c r="A24" s="88" t="s">
        <v>162</v>
      </c>
      <c r="B24" s="87"/>
      <c r="C24" s="87"/>
      <c r="D24" s="87"/>
      <c r="E24" s="87"/>
      <c r="F24" s="24"/>
      <c r="G24" s="186"/>
    </row>
    <row r="25" ht="15.75">
      <c r="A25" s="74"/>
    </row>
    <row r="26" ht="16.5" thickBot="1">
      <c r="A26" s="58" t="s">
        <v>255</v>
      </c>
    </row>
    <row r="27" spans="1:4" ht="9" customHeight="1">
      <c r="A27" s="73"/>
      <c r="B27" s="73"/>
      <c r="C27" s="73"/>
      <c r="D27" s="73"/>
    </row>
    <row r="28" spans="1:4" ht="14.25">
      <c r="A28" s="9"/>
      <c r="B28" s="5" t="s">
        <v>163</v>
      </c>
      <c r="C28" s="5" t="s">
        <v>164</v>
      </c>
      <c r="D28" s="5" t="s">
        <v>165</v>
      </c>
    </row>
    <row r="29" spans="1:4" ht="9" customHeight="1" thickBot="1">
      <c r="A29" s="200"/>
      <c r="B29" s="200"/>
      <c r="C29" s="200"/>
      <c r="D29" s="200"/>
    </row>
    <row r="30" spans="1:7" ht="15.75" thickBot="1">
      <c r="A30" s="160" t="s">
        <v>166</v>
      </c>
      <c r="B30" s="138">
        <v>23675428</v>
      </c>
      <c r="C30" s="138">
        <v>122398873</v>
      </c>
      <c r="D30" s="138">
        <v>106139819</v>
      </c>
      <c r="E30" s="89"/>
      <c r="F30" s="89"/>
      <c r="G30" s="89"/>
    </row>
    <row r="31" spans="1:5" ht="15.75" thickBot="1">
      <c r="A31" s="69" t="s">
        <v>212</v>
      </c>
      <c r="B31" s="118">
        <v>790539</v>
      </c>
      <c r="C31" s="118">
        <v>242088</v>
      </c>
      <c r="D31" s="118">
        <v>30451</v>
      </c>
      <c r="E31" s="89"/>
    </row>
    <row r="32" spans="1:5" ht="15.75" thickBot="1">
      <c r="A32" s="69" t="s">
        <v>154</v>
      </c>
      <c r="B32" s="118">
        <v>422951</v>
      </c>
      <c r="C32" s="118">
        <v>5384708</v>
      </c>
      <c r="D32" s="118">
        <v>6306779</v>
      </c>
      <c r="E32" s="89"/>
    </row>
    <row r="33" spans="1:5" ht="15.75" thickBot="1">
      <c r="A33" s="69" t="s">
        <v>216</v>
      </c>
      <c r="B33" s="118">
        <v>662155</v>
      </c>
      <c r="C33" s="118">
        <v>1812</v>
      </c>
      <c r="D33" s="118">
        <v>0</v>
      </c>
      <c r="E33" s="89"/>
    </row>
    <row r="34" spans="1:5" ht="15.75" thickBot="1">
      <c r="A34" s="69" t="s">
        <v>217</v>
      </c>
      <c r="B34" s="118">
        <v>57545</v>
      </c>
      <c r="C34" s="118">
        <v>29353</v>
      </c>
      <c r="D34" s="118">
        <v>5826408</v>
      </c>
      <c r="E34" s="89"/>
    </row>
    <row r="35" spans="1:5" ht="15.75" thickBot="1">
      <c r="A35" s="69" t="s">
        <v>218</v>
      </c>
      <c r="B35" s="118">
        <v>6792901</v>
      </c>
      <c r="C35" s="118">
        <v>92984583</v>
      </c>
      <c r="D35" s="118">
        <v>10076872</v>
      </c>
      <c r="E35" s="89"/>
    </row>
    <row r="36" spans="1:5" ht="15.75" thickBot="1">
      <c r="A36" s="69" t="s">
        <v>219</v>
      </c>
      <c r="B36" s="118">
        <v>173193</v>
      </c>
      <c r="C36" s="118">
        <v>62668</v>
      </c>
      <c r="D36" s="118">
        <v>358</v>
      </c>
      <c r="E36" s="89"/>
    </row>
    <row r="37" spans="1:5" ht="15.75" thickBot="1">
      <c r="A37" s="69" t="s">
        <v>220</v>
      </c>
      <c r="B37" s="118">
        <v>12809271</v>
      </c>
      <c r="C37" s="118">
        <v>23693661</v>
      </c>
      <c r="D37" s="118">
        <v>83777460</v>
      </c>
      <c r="E37" s="89"/>
    </row>
    <row r="38" spans="1:5" ht="15.75" thickBot="1">
      <c r="A38" s="69" t="s">
        <v>221</v>
      </c>
      <c r="B38" s="118">
        <v>221462</v>
      </c>
      <c r="C38" s="118">
        <v>0</v>
      </c>
      <c r="D38" s="118">
        <v>121491</v>
      </c>
      <c r="E38" s="89"/>
    </row>
    <row r="39" spans="1:5" ht="15.75" thickBot="1">
      <c r="A39" s="69" t="s">
        <v>222</v>
      </c>
      <c r="B39" s="118">
        <v>1127290</v>
      </c>
      <c r="C39" s="118">
        <v>0</v>
      </c>
      <c r="D39" s="118">
        <v>0</v>
      </c>
      <c r="E39" s="89"/>
    </row>
    <row r="40" spans="1:5" ht="15.75" thickBot="1">
      <c r="A40" s="69" t="s">
        <v>223</v>
      </c>
      <c r="B40" s="118">
        <v>482488</v>
      </c>
      <c r="C40" s="118">
        <v>0</v>
      </c>
      <c r="D40" s="118">
        <v>0</v>
      </c>
      <c r="E40" s="89"/>
    </row>
    <row r="41" spans="1:5" ht="15.75" thickBot="1">
      <c r="A41" s="69" t="s">
        <v>224</v>
      </c>
      <c r="B41" s="118">
        <v>62936</v>
      </c>
      <c r="C41" s="118">
        <v>0</v>
      </c>
      <c r="D41" s="118">
        <v>0</v>
      </c>
      <c r="E41" s="89"/>
    </row>
    <row r="42" spans="1:5" ht="15.75" thickBot="1">
      <c r="A42" s="69" t="s">
        <v>225</v>
      </c>
      <c r="B42" s="118">
        <v>0</v>
      </c>
      <c r="C42" s="118">
        <v>0</v>
      </c>
      <c r="D42" s="118">
        <v>0</v>
      </c>
      <c r="E42" s="89"/>
    </row>
    <row r="43" spans="1:5" ht="15.75" thickBot="1">
      <c r="A43" s="70" t="s">
        <v>226</v>
      </c>
      <c r="B43" s="139">
        <v>72697</v>
      </c>
      <c r="C43" s="139">
        <v>0</v>
      </c>
      <c r="D43" s="139">
        <v>0</v>
      </c>
      <c r="E43" s="89"/>
    </row>
    <row r="44" spans="1:5" ht="18" customHeight="1">
      <c r="A44" s="240" t="s">
        <v>167</v>
      </c>
      <c r="B44" s="230"/>
      <c r="C44" s="230"/>
      <c r="D44" s="230"/>
      <c r="E44" s="230"/>
    </row>
    <row r="45" spans="1:5" ht="18.75" customHeight="1">
      <c r="A45" s="240" t="s">
        <v>168</v>
      </c>
      <c r="B45" s="240"/>
      <c r="C45" s="240"/>
      <c r="D45" s="240"/>
      <c r="E45" s="240"/>
    </row>
    <row r="46" ht="9" customHeight="1">
      <c r="A46" s="67" t="s">
        <v>169</v>
      </c>
    </row>
    <row r="47" spans="1:7" ht="54" customHeight="1">
      <c r="A47" s="234" t="s">
        <v>227</v>
      </c>
      <c r="B47" s="235"/>
      <c r="C47" s="235"/>
      <c r="D47" s="235"/>
      <c r="E47" s="235"/>
      <c r="F47" s="235"/>
      <c r="G47" s="235"/>
    </row>
  </sheetData>
  <mergeCells count="6">
    <mergeCell ref="A47:G47"/>
    <mergeCell ref="A9:E9"/>
    <mergeCell ref="A20:E20"/>
    <mergeCell ref="A44:E44"/>
    <mergeCell ref="A45:E45"/>
    <mergeCell ref="A10:E10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Klacso</cp:lastModifiedBy>
  <cp:lastPrinted>2008-12-03T08:07:04Z</cp:lastPrinted>
  <dcterms:created xsi:type="dcterms:W3CDTF">2006-06-15T12:53:47Z</dcterms:created>
  <dcterms:modified xsi:type="dcterms:W3CDTF">2010-04-09T10:59:58Z</dcterms:modified>
  <cp:category/>
  <cp:version/>
  <cp:contentType/>
  <cp:contentStatus/>
</cp:coreProperties>
</file>