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200" activeTab="0"/>
  </bookViews>
  <sheets>
    <sheet name="základ" sheetId="1" r:id="rId1"/>
  </sheets>
  <definedNames>
    <definedName name="DatumOdeslani1">$C$2:$C$2</definedName>
    <definedName name="DatumVytVystup1">$C$2:$C$2</definedName>
    <definedName name="ObdobiKumulativu1">$C$2:$C$2</definedName>
    <definedName name="_xlnm.Print_Area">$D$7:$M$135</definedName>
    <definedName name="REFBAN1">$M$13:$M$13</definedName>
    <definedName name="REFBAN2">$T$13:$T$13</definedName>
    <definedName name="REFBAN3">$M$13:$M$13</definedName>
    <definedName name="REFNAZBAN1">$D$12:$D$12</definedName>
    <definedName name="REFNAZBAN2">$D$11:$D$11</definedName>
    <definedName name="REFNAZBAN3">$D$12:$D$12</definedName>
    <definedName name="REFOBD1">$M$12:$M$12</definedName>
    <definedName name="REFOBD2">$T$12:$T$12</definedName>
    <definedName name="REFOBD3">$M$12:$M$12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<sst xmlns="http://schemas.openxmlformats.org/spreadsheetml/2006/main" count="167" uniqueCount="119">
  <si>
    <t>NÁRODNÁ BANKA SLOVENSKA</t>
  </si>
  <si>
    <t xml:space="preserve">   V (NBS) 51-01</t>
  </si>
  <si>
    <t>Strana 1</t>
  </si>
  <si>
    <t>ROČNÝ  VÝKAZ  O  VKLADOCH  A   PRIJATÝCH  ÚVEROCH</t>
  </si>
  <si>
    <t xml:space="preserve">     podľa odvetvovej klasifikácie ekonomických činností</t>
  </si>
  <si>
    <t>Stav ku dňu:</t>
  </si>
  <si>
    <t>31.12.2001</t>
  </si>
  <si>
    <t>Kód banky:</t>
  </si>
  <si>
    <t>CELKOM</t>
  </si>
  <si>
    <t>(v tis. Sk)</t>
  </si>
  <si>
    <t xml:space="preserve">Úhrn </t>
  </si>
  <si>
    <t>Netermí-</t>
  </si>
  <si>
    <t>Termínované</t>
  </si>
  <si>
    <t>v tom:</t>
  </si>
  <si>
    <t>zo stĺpca 1</t>
  </si>
  <si>
    <t>ODVETVOVÁ KLASIFIKÁCIA</t>
  </si>
  <si>
    <t xml:space="preserve">čís. </t>
  </si>
  <si>
    <t xml:space="preserve">vkladov </t>
  </si>
  <si>
    <t>nované</t>
  </si>
  <si>
    <t>vklady</t>
  </si>
  <si>
    <t>úvery prijaté</t>
  </si>
  <si>
    <t>r.</t>
  </si>
  <si>
    <t>spolu</t>
  </si>
  <si>
    <t>krátkodobé</t>
  </si>
  <si>
    <t>strednodobé</t>
  </si>
  <si>
    <t>dlhodobé</t>
  </si>
  <si>
    <t>od klientov</t>
  </si>
  <si>
    <t>a</t>
  </si>
  <si>
    <t>b</t>
  </si>
  <si>
    <t>ÚHRNOM (r.12, 15, 16, 22, 46, 49, 50, 54, 55, 61, 65, 71 až 74, 79, 80 )</t>
  </si>
  <si>
    <t>Poľnohospodárstvo, poľovníctvo</t>
  </si>
  <si>
    <t>a lesné hospodárstvo</t>
  </si>
  <si>
    <t xml:space="preserve">   Poľnohospodárstvo, poľovníctvo a súvisiace služby</t>
  </si>
  <si>
    <t xml:space="preserve">   Lesníctvo, ťažba dreva a súvisiace služby</t>
  </si>
  <si>
    <t>Rybolov, chov rýb</t>
  </si>
  <si>
    <t>Ťažba nerastných surovín</t>
  </si>
  <si>
    <t xml:space="preserve">   Ťažba čierneho, hnedého uhlia a rašeliny</t>
  </si>
  <si>
    <t xml:space="preserve">   Ťažba ropy a zemného plynu, súvisiace  služby</t>
  </si>
  <si>
    <t xml:space="preserve">   Ťažba a úprava uránových a tóriových rúd</t>
  </si>
  <si>
    <t xml:space="preserve">   Ťažba a úprava rúd</t>
  </si>
  <si>
    <t xml:space="preserve">   Ťažba a úprava ostatných nerastov</t>
  </si>
  <si>
    <t>Priemyselná výroba - spolu</t>
  </si>
  <si>
    <t xml:space="preserve">   Výroba potravín a nápojov </t>
  </si>
  <si>
    <t xml:space="preserve">   Spracovanie tabaku</t>
  </si>
  <si>
    <t xml:space="preserve">   Textilná výroba</t>
  </si>
  <si>
    <t xml:space="preserve">   Odevná výroba, spracovanie a farbenie  kožušín</t>
  </si>
  <si>
    <t xml:space="preserve">   Vyčiňovanie a úprava kože; výroba brašnárskeho a </t>
  </si>
  <si>
    <t xml:space="preserve">   sedlárskeho tovaru a obuvi</t>
  </si>
  <si>
    <t xml:space="preserve">   Drevárska a korkárska  výroba okrem výroby nábytku;</t>
  </si>
  <si>
    <t xml:space="preserve">   výroba výrobkov zo slamy, prútia a podob. materiálov</t>
  </si>
  <si>
    <t xml:space="preserve">   Výroba celulózy, papiera a výrobkov  z papiera</t>
  </si>
  <si>
    <t xml:space="preserve">   Vydavateľstvo, tlač a reprodukcia </t>
  </si>
  <si>
    <t xml:space="preserve">   nahraných nosičov záznamu</t>
  </si>
  <si>
    <t xml:space="preserve">   Výroba koksu, rafinovaných ropných produktov a </t>
  </si>
  <si>
    <t xml:space="preserve">   jadrových palív</t>
  </si>
  <si>
    <t xml:space="preserve">   Výroba chemikálií, chemických výrobkov </t>
  </si>
  <si>
    <t xml:space="preserve">   Výroba výrobkov z gumy a plastov </t>
  </si>
  <si>
    <t xml:space="preserve">   Výroba ostatných nekovových minerálnych výrobkov</t>
  </si>
  <si>
    <t>Strana 2</t>
  </si>
  <si>
    <t xml:space="preserve">   Výroba kovov</t>
  </si>
  <si>
    <t xml:space="preserve">   Výroba kovových konštrukcií a kovových</t>
  </si>
  <si>
    <t xml:space="preserve">   výrobkov okrem výroby strojov a zariadení</t>
  </si>
  <si>
    <t xml:space="preserve">   Výroba strojov a zariadení</t>
  </si>
  <si>
    <t xml:space="preserve">   Výroba kancelárskych strojov a počítačov</t>
  </si>
  <si>
    <t xml:space="preserve">   Výroba elektrických strojov a prístrojov</t>
  </si>
  <si>
    <t xml:space="preserve">   Výroba rádiových, televíznych a spojových </t>
  </si>
  <si>
    <t xml:space="preserve">   zariadení a prístrojov</t>
  </si>
  <si>
    <t xml:space="preserve">   Výroba zdravotníckych, presných a optických</t>
  </si>
  <si>
    <t xml:space="preserve">   prístrojov a hodín</t>
  </si>
  <si>
    <t xml:space="preserve">   Výroba motorových vozidiel, prívesov a návesov</t>
  </si>
  <si>
    <t xml:space="preserve">   Výroba ostatných dopravných zariadení</t>
  </si>
  <si>
    <t xml:space="preserve">   Výroba nábytku</t>
  </si>
  <si>
    <t xml:space="preserve">   Recyklovanie druhotných surovín</t>
  </si>
  <si>
    <t>Výroba a rozvod elektriny, plynu a vody</t>
  </si>
  <si>
    <t xml:space="preserve">   Výroba a rozvod elektriny, plynu, pary </t>
  </si>
  <si>
    <t xml:space="preserve">   a teplej vody</t>
  </si>
  <si>
    <t xml:space="preserve">   Výroba a rozvod vody</t>
  </si>
  <si>
    <t>Stavebníctvo</t>
  </si>
  <si>
    <t>Veľkoobchod a maloobchod, oprava motorových</t>
  </si>
  <si>
    <t>vozidiel, motocyklov a spotrebného tovaru</t>
  </si>
  <si>
    <t xml:space="preserve">   Predaj, údržba a oprava motorových vozidiel a</t>
  </si>
  <si>
    <t xml:space="preserve">   motocyklov; maloobchdných predaj pohonných látok</t>
  </si>
  <si>
    <t xml:space="preserve">   Veľkoobchod a sprostredkovanie obchodu</t>
  </si>
  <si>
    <t xml:space="preserve">   okrem motorových vozidiel a motocyklov</t>
  </si>
  <si>
    <t xml:space="preserve">   Maloobchod okrem motorových vozidiel;</t>
  </si>
  <si>
    <t xml:space="preserve">   oprava spotrebného tovaru</t>
  </si>
  <si>
    <t>Hotely a reštaurácie</t>
  </si>
  <si>
    <t>Doprava, skladovanie, pošta a telekomunikácie</t>
  </si>
  <si>
    <t xml:space="preserve">   Pozemná doprava, potrubná doprava</t>
  </si>
  <si>
    <t xml:space="preserve">   Vodná doprava</t>
  </si>
  <si>
    <t xml:space="preserve">   Vzdušná doprava</t>
  </si>
  <si>
    <t xml:space="preserve">   Vedľajšie a pomocné činnosti v doprave; </t>
  </si>
  <si>
    <t xml:space="preserve">   činnosti cestovných kancelárií</t>
  </si>
  <si>
    <t xml:space="preserve">   Pošta a telekomunikácie</t>
  </si>
  <si>
    <t>Strana 3</t>
  </si>
  <si>
    <t>Peňažníctvo a poisťovníctvo</t>
  </si>
  <si>
    <t xml:space="preserve">   Peňažníctvo</t>
  </si>
  <si>
    <t xml:space="preserve">   Poisťovníctvo okrem povinného </t>
  </si>
  <si>
    <t xml:space="preserve">   sociálneho zabezpečenia</t>
  </si>
  <si>
    <t xml:space="preserve">   Činnosti súvisiace s finančným sprostredkovaním</t>
  </si>
  <si>
    <t xml:space="preserve">Nehnuteľnosti, prenajímanie a obchodné </t>
  </si>
  <si>
    <t>služby, výskum a vývoj</t>
  </si>
  <si>
    <t xml:space="preserve">   Činnosti v oblasti nehnuteľností</t>
  </si>
  <si>
    <t xml:space="preserve">   Prenájom strojov a zariadení bez obsluhy;</t>
  </si>
  <si>
    <t xml:space="preserve">   prenáj. tov. osob. spotreby a potrieb pre domácnosť</t>
  </si>
  <si>
    <t xml:space="preserve">   Počítačové a súvisiace činnosti</t>
  </si>
  <si>
    <t xml:space="preserve">   Výskum a vývoj</t>
  </si>
  <si>
    <t xml:space="preserve">   Iné obchodné služby</t>
  </si>
  <si>
    <t>Verejná správa, obrana, povinné soc. zabezpečenie</t>
  </si>
  <si>
    <t>Školstvo</t>
  </si>
  <si>
    <t>Zdravotníctvo a sociálna starostlivosť</t>
  </si>
  <si>
    <t>Ostatné  verejné, sociálne a osobné služby</t>
  </si>
  <si>
    <t xml:space="preserve">   Čistenie odpadových vôd a likvidácia </t>
  </si>
  <si>
    <t xml:space="preserve">   odpadov, hygienické a podobné činnosti</t>
  </si>
  <si>
    <t xml:space="preserve">   Činnosti členských organizácií </t>
  </si>
  <si>
    <t xml:space="preserve">   Rekreačné, kultúrne a športové činnosti</t>
  </si>
  <si>
    <t xml:space="preserve">   Ostatné služby</t>
  </si>
  <si>
    <t>Súkromné domác. s domácim personálom a obyvateľstvo</t>
  </si>
  <si>
    <t>Exteritoriálne organiz. a združenia a ostatní nerezidenti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</si>
</sst>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\ ##0;\-#\ ##0"/>
  </numFmts>
  <fonts count="9">
    <font>
      <b/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12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1" xfId="0" applyFont="1" applyFill="1" applyBorder="1" applyAlignment="1" applyProtection="1">
      <alignment horizontal="centerContinuous"/>
      <protection hidden="1"/>
    </xf>
    <xf numFmtId="0" fontId="6" fillId="0" borderId="2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Continuous"/>
      <protection hidden="1"/>
    </xf>
    <xf numFmtId="0" fontId="6" fillId="0" borderId="6" xfId="0" applyFont="1" applyFill="1" applyBorder="1" applyAlignment="1" applyProtection="1">
      <alignment horizontal="centerContinuous" wrapText="1"/>
      <protection hidden="1"/>
    </xf>
    <xf numFmtId="0" fontId="6" fillId="0" borderId="7" xfId="0" applyFont="1" applyFill="1" applyBorder="1" applyAlignment="1" applyProtection="1">
      <alignment horizontal="centerContinuous"/>
      <protection hidden="1"/>
    </xf>
    <xf numFmtId="0" fontId="6" fillId="0" borderId="8" xfId="0" applyFont="1" applyFill="1" applyBorder="1" applyAlignment="1" applyProtection="1">
      <alignment horizontal="centerContinuous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top"/>
      <protection hidden="1"/>
    </xf>
    <xf numFmtId="0" fontId="5" fillId="0" borderId="22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3" fontId="5" fillId="0" borderId="27" xfId="0" applyNumberFormat="1" applyFont="1" applyFill="1" applyBorder="1" applyAlignment="1" applyProtection="1">
      <alignment/>
      <protection hidden="1"/>
    </xf>
    <xf numFmtId="3" fontId="5" fillId="0" borderId="18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3" fontId="5" fillId="0" borderId="15" xfId="0" applyNumberFormat="1" applyFont="1" applyFill="1" applyBorder="1" applyAlignment="1" applyProtection="1">
      <alignment/>
      <protection hidden="1"/>
    </xf>
    <xf numFmtId="3" fontId="5" fillId="0" borderId="28" xfId="0" applyNumberFormat="1" applyFont="1" applyFill="1" applyBorder="1" applyAlignment="1" applyProtection="1">
      <alignment/>
      <protection hidden="1"/>
    </xf>
    <xf numFmtId="3" fontId="5" fillId="0" borderId="29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Alignment="1" applyProtection="1">
      <alignment/>
      <protection hidden="1"/>
    </xf>
    <xf numFmtId="3" fontId="6" fillId="0" borderId="1" xfId="0" applyNumberFormat="1" applyFont="1" applyFill="1" applyBorder="1" applyAlignment="1" applyProtection="1">
      <alignment horizontal="centerContinuous"/>
      <protection hidden="1"/>
    </xf>
    <xf numFmtId="3" fontId="6" fillId="0" borderId="2" xfId="0" applyNumberFormat="1" applyFont="1" applyFill="1" applyBorder="1" applyAlignment="1" applyProtection="1">
      <alignment horizontal="centerContinuous"/>
      <protection hidden="1"/>
    </xf>
    <xf numFmtId="3" fontId="7" fillId="0" borderId="0" xfId="0" applyNumberFormat="1" applyFont="1" applyFill="1" applyAlignment="1" applyProtection="1">
      <alignment horizontal="centerContinuous"/>
      <protection hidden="1"/>
    </xf>
    <xf numFmtId="3" fontId="6" fillId="0" borderId="0" xfId="0" applyNumberFormat="1" applyFont="1" applyFill="1" applyAlignment="1" applyProtection="1">
      <alignment horizontal="centerContinuous"/>
      <protection hidden="1"/>
    </xf>
    <xf numFmtId="3" fontId="7" fillId="0" borderId="0" xfId="0" applyNumberFormat="1" applyFont="1" applyFill="1" applyAlignment="1" applyProtection="1">
      <alignment horizontal="center"/>
      <protection hidden="1"/>
    </xf>
    <xf numFmtId="3" fontId="6" fillId="0" borderId="4" xfId="0" applyNumberFormat="1" applyFont="1" applyFill="1" applyBorder="1" applyAlignment="1" applyProtection="1">
      <alignment horizontal="center"/>
      <protection hidden="1"/>
    </xf>
    <xf numFmtId="3" fontId="6" fillId="0" borderId="5" xfId="0" applyNumberFormat="1" applyFont="1" applyFill="1" applyBorder="1" applyAlignment="1" applyProtection="1">
      <alignment horizontal="center"/>
      <protection hidden="1"/>
    </xf>
    <xf numFmtId="3" fontId="6" fillId="0" borderId="6" xfId="0" applyNumberFormat="1" applyFont="1" applyFill="1" applyBorder="1" applyAlignment="1" applyProtection="1">
      <alignment horizontal="centerContinuous"/>
      <protection hidden="1"/>
    </xf>
    <xf numFmtId="3" fontId="6" fillId="0" borderId="6" xfId="0" applyNumberFormat="1" applyFont="1" applyFill="1" applyBorder="1" applyAlignment="1" applyProtection="1">
      <alignment horizontal="centerContinuous" wrapText="1"/>
      <protection hidden="1"/>
    </xf>
    <xf numFmtId="3" fontId="6" fillId="0" borderId="7" xfId="0" applyNumberFormat="1" applyFont="1" applyFill="1" applyBorder="1" applyAlignment="1" applyProtection="1">
      <alignment horizontal="centerContinuous"/>
      <protection hidden="1"/>
    </xf>
    <xf numFmtId="3" fontId="6" fillId="0" borderId="8" xfId="0" applyNumberFormat="1" applyFont="1" applyFill="1" applyBorder="1" applyAlignment="1" applyProtection="1">
      <alignment horizontal="centerContinuous"/>
      <protection hidden="1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Alignment="1" applyProtection="1">
      <alignment horizontal="center" vertical="center"/>
      <protection hidden="1"/>
    </xf>
    <xf numFmtId="3" fontId="6" fillId="0" borderId="10" xfId="0" applyNumberFormat="1" applyFont="1" applyFill="1" applyBorder="1" applyAlignment="1" applyProtection="1">
      <alignment/>
      <protection hidden="1"/>
    </xf>
    <xf numFmtId="3" fontId="6" fillId="0" borderId="11" xfId="0" applyNumberFormat="1" applyFont="1" applyFill="1" applyBorder="1" applyAlignment="1" applyProtection="1">
      <alignment/>
      <protection hidden="1"/>
    </xf>
    <xf numFmtId="3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6" fillId="0" borderId="13" xfId="0" applyNumberFormat="1" applyFont="1" applyFill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5" fillId="0" borderId="15" xfId="0" applyNumberFormat="1" applyFont="1" applyFill="1" applyBorder="1" applyAlignment="1" applyProtection="1">
      <alignment horizontal="center"/>
      <protection hidden="1"/>
    </xf>
    <xf numFmtId="3" fontId="6" fillId="0" borderId="17" xfId="0" applyNumberFormat="1" applyFont="1" applyFill="1" applyBorder="1" applyAlignment="1" applyProtection="1">
      <alignment horizontal="center"/>
      <protection hidden="1"/>
    </xf>
    <xf numFmtId="3" fontId="5" fillId="0" borderId="18" xfId="0" applyNumberFormat="1" applyFont="1" applyFill="1" applyBorder="1" applyAlignment="1" applyProtection="1">
      <alignment horizontal="center"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3" fontId="5" fillId="0" borderId="30" xfId="0" applyNumberFormat="1" applyFont="1" applyFill="1" applyBorder="1" applyAlignment="1" applyProtection="1">
      <alignment/>
      <protection hidden="1"/>
    </xf>
    <xf numFmtId="3" fontId="5" fillId="0" borderId="31" xfId="0" applyNumberFormat="1" applyFont="1" applyFill="1" applyBorder="1" applyAlignment="1" applyProtection="1">
      <alignment/>
      <protection hidden="1"/>
    </xf>
    <xf numFmtId="3" fontId="8" fillId="0" borderId="32" xfId="0" applyNumberFormat="1" applyFont="1" applyFill="1" applyBorder="1" applyAlignment="1" applyProtection="1">
      <alignment/>
      <protection hidden="1"/>
    </xf>
    <xf numFmtId="3" fontId="8" fillId="0" borderId="33" xfId="0" applyNumberFormat="1" applyFont="1" applyFill="1" applyBorder="1" applyAlignment="1" applyProtection="1">
      <alignment/>
      <protection hidden="1"/>
    </xf>
    <xf numFmtId="3" fontId="8" fillId="0" borderId="10" xfId="0" applyNumberFormat="1" applyFont="1" applyFill="1" applyBorder="1" applyAlignment="1" applyProtection="1">
      <alignment/>
      <protection hidden="1"/>
    </xf>
    <xf numFmtId="3" fontId="8" fillId="0" borderId="15" xfId="0" applyNumberFormat="1" applyFont="1" applyFill="1" applyBorder="1" applyAlignment="1" applyProtection="1">
      <alignment/>
      <protection hidden="1"/>
    </xf>
    <xf numFmtId="3" fontId="8" fillId="0" borderId="28" xfId="0" applyNumberFormat="1" applyFont="1" applyFill="1" applyBorder="1" applyAlignment="1" applyProtection="1">
      <alignment/>
      <protection hidden="1"/>
    </xf>
    <xf numFmtId="3" fontId="8" fillId="0" borderId="29" xfId="0" applyNumberFormat="1" applyFont="1" applyFill="1" applyBorder="1" applyAlignment="1" applyProtection="1">
      <alignment/>
      <protection hidden="1"/>
    </xf>
    <xf numFmtId="3" fontId="8" fillId="0" borderId="13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3" fontId="8" fillId="0" borderId="34" xfId="0" applyNumberFormat="1" applyFont="1" applyFill="1" applyBorder="1" applyAlignment="1" applyProtection="1">
      <alignment/>
      <protection hidden="1"/>
    </xf>
    <xf numFmtId="3" fontId="8" fillId="0" borderId="35" xfId="0" applyNumberFormat="1" applyFont="1" applyFill="1" applyBorder="1" applyAlignment="1" applyProtection="1">
      <alignment/>
      <protection hidden="1"/>
    </xf>
    <xf numFmtId="3" fontId="8" fillId="0" borderId="36" xfId="0" applyNumberFormat="1" applyFont="1" applyFill="1" applyBorder="1" applyAlignment="1" applyProtection="1">
      <alignment/>
      <protection hidden="1"/>
    </xf>
    <xf numFmtId="3" fontId="8" fillId="0" borderId="37" xfId="0" applyNumberFormat="1" applyFont="1" applyFill="1" applyBorder="1" applyAlignment="1" applyProtection="1">
      <alignment/>
      <protection hidden="1"/>
    </xf>
    <xf numFmtId="0" fontId="7" fillId="0" borderId="38" xfId="0" applyFont="1" applyFill="1" applyBorder="1" applyAlignment="1" applyProtection="1">
      <alignment vertical="center"/>
      <protection hidden="1"/>
    </xf>
    <xf numFmtId="3" fontId="8" fillId="0" borderId="39" xfId="0" applyNumberFormat="1" applyFont="1" applyFill="1" applyBorder="1" applyAlignment="1" applyProtection="1">
      <alignment/>
      <protection hidden="1"/>
    </xf>
    <xf numFmtId="3" fontId="8" fillId="0" borderId="40" xfId="0" applyNumberFormat="1" applyFont="1" applyFill="1" applyBorder="1" applyAlignment="1" applyProtection="1">
      <alignment/>
      <protection hidden="1"/>
    </xf>
    <xf numFmtId="0" fontId="7" fillId="0" borderId="41" xfId="0" applyFont="1" applyFill="1" applyBorder="1" applyAlignment="1" applyProtection="1">
      <alignment vertical="center"/>
      <protection hidden="1"/>
    </xf>
    <xf numFmtId="3" fontId="8" fillId="0" borderId="42" xfId="0" applyNumberFormat="1" applyFont="1" applyFill="1" applyBorder="1" applyAlignment="1" applyProtection="1">
      <alignment/>
      <protection hidden="1"/>
    </xf>
    <xf numFmtId="3" fontId="8" fillId="0" borderId="43" xfId="0" applyNumberFormat="1" applyFont="1" applyFill="1" applyBorder="1" applyAlignment="1" applyProtection="1">
      <alignment/>
      <protection hidden="1"/>
    </xf>
    <xf numFmtId="0" fontId="5" fillId="0" borderId="4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showZeros="0" tabSelected="1" showOutlineSymbols="0" workbookViewId="0" topLeftCell="A1">
      <selection activeCell="A17" sqref="A17"/>
    </sheetView>
  </sheetViews>
  <sheetFormatPr defaultColWidth="45.00390625" defaultRowHeight="12" customHeight="1"/>
  <cols>
    <col min="1" max="1" width="50.75390625" style="1" customWidth="1"/>
    <col min="2" max="2" width="4.625" style="2" customWidth="1"/>
    <col min="3" max="9" width="12.00390625" style="2" customWidth="1"/>
    <col min="10" max="16384" width="45.00390625" style="3" customWidth="1"/>
  </cols>
  <sheetData>
    <row r="1" spans="1:9" ht="12" customHeight="1">
      <c r="A1" s="4" t="s">
        <v>0</v>
      </c>
      <c r="C1" s="5"/>
      <c r="D1" s="5"/>
      <c r="H1" s="6" t="s">
        <v>1</v>
      </c>
      <c r="I1" s="7"/>
    </row>
    <row r="2" spans="1:9" ht="12" customHeight="1">
      <c r="A2" s="4"/>
      <c r="C2" s="5"/>
      <c r="D2" s="5"/>
      <c r="E2" s="5"/>
      <c r="F2" s="5"/>
      <c r="G2" s="5"/>
      <c r="H2" s="8" t="s">
        <v>2</v>
      </c>
      <c r="I2" s="9"/>
    </row>
    <row r="3" spans="1:9" ht="12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</row>
    <row r="4" spans="4:9" ht="12" customHeight="1">
      <c r="D4" s="11" t="s">
        <v>4</v>
      </c>
      <c r="E4" s="10"/>
      <c r="F4" s="10"/>
      <c r="G4" s="10"/>
      <c r="H4" s="10"/>
      <c r="I4" s="10"/>
    </row>
    <row r="5" ht="12" customHeight="1">
      <c r="A5" s="4"/>
    </row>
    <row r="6" spans="1:9" ht="12" customHeight="1">
      <c r="A6" s="12"/>
      <c r="H6" s="13" t="s">
        <v>5</v>
      </c>
      <c r="I6" s="5" t="s">
        <v>6</v>
      </c>
    </row>
    <row r="7" spans="1:9" ht="12" customHeight="1">
      <c r="A7" s="12"/>
      <c r="H7" s="13" t="s">
        <v>7</v>
      </c>
      <c r="I7" s="5" t="s">
        <v>8</v>
      </c>
    </row>
    <row r="8" spans="1:7" ht="12" customHeight="1">
      <c r="A8" s="12"/>
      <c r="G8" s="5"/>
    </row>
    <row r="9" spans="1:9" ht="12" customHeight="1" thickBot="1">
      <c r="A9" s="12"/>
      <c r="H9" s="14"/>
      <c r="I9" s="14" t="s">
        <v>9</v>
      </c>
    </row>
    <row r="10" spans="1:9" ht="12" customHeight="1">
      <c r="A10" s="15"/>
      <c r="B10" s="104"/>
      <c r="C10" s="16" t="s">
        <v>10</v>
      </c>
      <c r="D10" s="16" t="s">
        <v>11</v>
      </c>
      <c r="E10" s="17" t="s">
        <v>12</v>
      </c>
      <c r="F10" s="18"/>
      <c r="G10" s="19" t="s">
        <v>13</v>
      </c>
      <c r="H10" s="20"/>
      <c r="I10" s="21" t="s">
        <v>14</v>
      </c>
    </row>
    <row r="11" spans="1:9" ht="12" customHeight="1">
      <c r="A11" s="22" t="s">
        <v>15</v>
      </c>
      <c r="B11" s="105" t="s">
        <v>16</v>
      </c>
      <c r="C11" s="23" t="s">
        <v>17</v>
      </c>
      <c r="D11" s="23" t="s">
        <v>18</v>
      </c>
      <c r="E11" s="24" t="s">
        <v>19</v>
      </c>
      <c r="F11" s="25"/>
      <c r="G11" s="25"/>
      <c r="H11" s="26"/>
      <c r="I11" s="27" t="s">
        <v>20</v>
      </c>
    </row>
    <row r="12" spans="1:9" ht="12" customHeight="1">
      <c r="A12" s="28"/>
      <c r="B12" s="29" t="s">
        <v>21</v>
      </c>
      <c r="C12" s="30" t="s">
        <v>22</v>
      </c>
      <c r="D12" s="30" t="s">
        <v>19</v>
      </c>
      <c r="E12" s="30" t="s">
        <v>22</v>
      </c>
      <c r="F12" s="30" t="s">
        <v>23</v>
      </c>
      <c r="G12" s="30" t="s">
        <v>24</v>
      </c>
      <c r="H12" s="31" t="s">
        <v>25</v>
      </c>
      <c r="I12" s="32" t="s">
        <v>26</v>
      </c>
    </row>
    <row r="13" spans="1:9" ht="12" customHeight="1">
      <c r="A13" s="33" t="s">
        <v>27</v>
      </c>
      <c r="B13" s="106" t="s">
        <v>28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4">
        <v>6</v>
      </c>
      <c r="I13" s="35">
        <v>7</v>
      </c>
    </row>
    <row r="14" spans="1:9" ht="12" customHeight="1">
      <c r="A14" s="36" t="s">
        <v>29</v>
      </c>
      <c r="B14" s="107">
        <v>11</v>
      </c>
      <c r="C14" s="53">
        <f>(základ!C16+základ!C19+základ!C20+základ!C26+základ!C66+základ!C70+základ!C72+základ!C79+základ!C80+základ!C96+základ!C102+základ!C109+základ!C110+základ!C111+základ!C112+základ!C118+základ!C119)</f>
        <v>537272264</v>
      </c>
      <c r="D14" s="53">
        <f>(základ!D16+základ!D19+základ!D20+základ!D26+základ!D66+základ!D70+základ!D72+základ!D79+základ!D80+základ!D96+základ!D102+základ!D109+základ!D110+základ!D111+základ!D112+základ!D118+základ!D119)</f>
        <v>169740397</v>
      </c>
      <c r="E14" s="53">
        <f>(základ!E16+základ!E19+základ!E20+základ!E26+základ!E66+základ!E70+základ!E72+základ!E79+základ!E80+základ!E96+základ!E102+základ!E109+základ!E110+základ!E111+základ!E112+základ!E118+základ!E119)</f>
        <v>367531867</v>
      </c>
      <c r="F14" s="53">
        <f>(základ!F16+základ!F19+základ!F20+základ!F26+základ!F66+základ!F70+základ!F72+základ!F79+základ!F80+základ!F96+základ!F102+základ!F109+základ!F110+základ!F111+základ!F112+základ!F118+základ!F119)</f>
        <v>286964833</v>
      </c>
      <c r="G14" s="53">
        <f>(základ!G16+základ!G19+základ!G20+základ!G26+základ!G66+základ!G70+základ!G72+základ!G79+základ!G80+základ!G96+základ!G102+základ!G109+základ!G110+základ!G111+základ!G112+základ!G118+základ!G119)</f>
        <v>37188975</v>
      </c>
      <c r="H14" s="54">
        <f>(základ!H16+základ!H19+základ!H20+základ!H26+základ!H66+základ!H70+základ!H72+základ!H79+základ!H80+základ!H96+základ!H102+základ!H109+základ!H110+základ!H111+základ!H112+základ!H118+základ!H119)</f>
        <v>43378059</v>
      </c>
      <c r="I14" s="54">
        <f>(základ!I16+základ!I19+základ!I20+základ!I26+základ!I66+základ!I70+základ!I72+základ!I79+základ!I80+základ!I96+základ!I102+základ!I109+základ!I110+základ!I111+základ!I112+základ!I118+základ!I119)</f>
        <v>14313638</v>
      </c>
    </row>
    <row r="15" spans="1:9" ht="12" customHeight="1">
      <c r="A15" s="37" t="s">
        <v>30</v>
      </c>
      <c r="B15" s="105"/>
      <c r="C15" s="55"/>
      <c r="D15" s="55"/>
      <c r="E15" s="55"/>
      <c r="F15" s="55"/>
      <c r="G15" s="55"/>
      <c r="H15" s="56"/>
      <c r="I15" s="56"/>
    </row>
    <row r="16" spans="1:9" ht="12" customHeight="1">
      <c r="A16" s="38" t="s">
        <v>31</v>
      </c>
      <c r="B16" s="108">
        <v>12</v>
      </c>
      <c r="C16" s="57">
        <f>SUM(základ!C17:základ!C18)</f>
        <v>4836554</v>
      </c>
      <c r="D16" s="57">
        <f>SUM(základ!D17:základ!D18)</f>
        <v>2867210</v>
      </c>
      <c r="E16" s="57">
        <f>SUM(základ!E17:základ!E18)</f>
        <v>1969344</v>
      </c>
      <c r="F16" s="57">
        <f>SUM(základ!F17:základ!F18)</f>
        <v>1948724</v>
      </c>
      <c r="G16" s="57">
        <f>SUM(základ!G17:základ!G18)</f>
        <v>20620</v>
      </c>
      <c r="H16" s="58">
        <f>SUM(základ!H17:základ!H18)</f>
        <v>0</v>
      </c>
      <c r="I16" s="58">
        <f>SUM(základ!I17:základ!I18)</f>
        <v>0</v>
      </c>
    </row>
    <row r="17" spans="1:9" ht="12" customHeight="1">
      <c r="A17" s="39" t="s">
        <v>32</v>
      </c>
      <c r="B17" s="109">
        <v>13</v>
      </c>
      <c r="C17" s="86">
        <f>základ!D17+základ!E17</f>
        <v>4150397</v>
      </c>
      <c r="D17" s="86">
        <v>2376024</v>
      </c>
      <c r="E17" s="86">
        <f>SUM(základ!F17:základ!H17)</f>
        <v>1774373</v>
      </c>
      <c r="F17" s="86">
        <v>1754151</v>
      </c>
      <c r="G17" s="86">
        <v>20222</v>
      </c>
      <c r="H17" s="87">
        <v>0</v>
      </c>
      <c r="I17" s="87">
        <v>0</v>
      </c>
    </row>
    <row r="18" spans="1:9" ht="12" customHeight="1">
      <c r="A18" s="40" t="s">
        <v>33</v>
      </c>
      <c r="B18" s="105">
        <v>14</v>
      </c>
      <c r="C18" s="88">
        <f>základ!D18+základ!E18</f>
        <v>686157</v>
      </c>
      <c r="D18" s="88">
        <v>491186</v>
      </c>
      <c r="E18" s="88">
        <f>SUM(základ!F18:základ!H18)</f>
        <v>194971</v>
      </c>
      <c r="F18" s="88">
        <v>194573</v>
      </c>
      <c r="G18" s="88">
        <v>398</v>
      </c>
      <c r="H18" s="89">
        <v>0</v>
      </c>
      <c r="I18" s="89">
        <v>0</v>
      </c>
    </row>
    <row r="19" spans="1:9" ht="12" customHeight="1">
      <c r="A19" s="41" t="s">
        <v>34</v>
      </c>
      <c r="B19" s="107">
        <v>15</v>
      </c>
      <c r="C19" s="53">
        <f>základ!D19+základ!E19</f>
        <v>16830</v>
      </c>
      <c r="D19" s="53">
        <v>7444</v>
      </c>
      <c r="E19" s="53">
        <f>SUM(základ!F19:základ!H19)</f>
        <v>9386</v>
      </c>
      <c r="F19" s="53">
        <v>9386</v>
      </c>
      <c r="G19" s="53">
        <v>0</v>
      </c>
      <c r="H19" s="54">
        <v>0</v>
      </c>
      <c r="I19" s="54">
        <v>0</v>
      </c>
    </row>
    <row r="20" spans="1:9" ht="12" customHeight="1">
      <c r="A20" s="37" t="s">
        <v>35</v>
      </c>
      <c r="B20" s="105">
        <v>16</v>
      </c>
      <c r="C20" s="55">
        <f>SUM(základ!C21:základ!C25)</f>
        <v>1106627</v>
      </c>
      <c r="D20" s="55">
        <f>SUM(základ!D21:základ!D25)</f>
        <v>669536</v>
      </c>
      <c r="E20" s="55">
        <f>SUM(základ!E21:základ!E25)</f>
        <v>437091</v>
      </c>
      <c r="F20" s="55">
        <f>SUM(základ!F21:základ!F25)</f>
        <v>436639</v>
      </c>
      <c r="G20" s="55">
        <f>SUM(základ!G21:základ!G25)</f>
        <v>452</v>
      </c>
      <c r="H20" s="56">
        <f>SUM(základ!H21:základ!H25)</f>
        <v>0</v>
      </c>
      <c r="I20" s="56">
        <f>SUM(základ!I21:základ!I25)</f>
        <v>0</v>
      </c>
    </row>
    <row r="21" spans="1:9" ht="12" customHeight="1">
      <c r="A21" s="42" t="s">
        <v>36</v>
      </c>
      <c r="B21" s="108">
        <v>17</v>
      </c>
      <c r="C21" s="90">
        <f>základ!D21+základ!E21</f>
        <v>227156</v>
      </c>
      <c r="D21" s="90">
        <v>195482</v>
      </c>
      <c r="E21" s="90">
        <f>SUM(základ!F21:základ!H21)</f>
        <v>31674</v>
      </c>
      <c r="F21" s="90">
        <v>31672</v>
      </c>
      <c r="G21" s="90">
        <v>2</v>
      </c>
      <c r="H21" s="91">
        <v>0</v>
      </c>
      <c r="I21" s="91">
        <v>0</v>
      </c>
    </row>
    <row r="22" spans="1:9" ht="12" customHeight="1">
      <c r="A22" s="42" t="s">
        <v>37</v>
      </c>
      <c r="B22" s="108">
        <v>18</v>
      </c>
      <c r="C22" s="90">
        <f>základ!D22+základ!E22</f>
        <v>482374</v>
      </c>
      <c r="D22" s="90">
        <v>288126</v>
      </c>
      <c r="E22" s="90">
        <f>SUM(základ!F22:základ!H22)</f>
        <v>194248</v>
      </c>
      <c r="F22" s="90">
        <v>193798</v>
      </c>
      <c r="G22" s="90">
        <v>450</v>
      </c>
      <c r="H22" s="91">
        <v>0</v>
      </c>
      <c r="I22" s="91">
        <v>0</v>
      </c>
    </row>
    <row r="23" spans="1:9" ht="12" customHeight="1">
      <c r="A23" s="42" t="s">
        <v>38</v>
      </c>
      <c r="B23" s="108">
        <v>19</v>
      </c>
      <c r="C23" s="90">
        <f>základ!D23+základ!E23</f>
        <v>2017</v>
      </c>
      <c r="D23" s="90">
        <v>1005</v>
      </c>
      <c r="E23" s="90">
        <f>SUM(základ!F23:základ!H23)</f>
        <v>1012</v>
      </c>
      <c r="F23" s="90">
        <v>1012</v>
      </c>
      <c r="G23" s="90">
        <v>0</v>
      </c>
      <c r="H23" s="91">
        <v>0</v>
      </c>
      <c r="I23" s="91">
        <v>0</v>
      </c>
    </row>
    <row r="24" spans="1:9" ht="12" customHeight="1">
      <c r="A24" s="42" t="s">
        <v>39</v>
      </c>
      <c r="B24" s="108">
        <v>20</v>
      </c>
      <c r="C24" s="90">
        <f>základ!D24+základ!E24</f>
        <v>88987</v>
      </c>
      <c r="D24" s="90">
        <v>40413</v>
      </c>
      <c r="E24" s="90">
        <f>SUM(základ!F24:základ!H24)</f>
        <v>48574</v>
      </c>
      <c r="F24" s="90">
        <v>48574</v>
      </c>
      <c r="G24" s="90">
        <v>0</v>
      </c>
      <c r="H24" s="91">
        <v>0</v>
      </c>
      <c r="I24" s="91">
        <v>0</v>
      </c>
    </row>
    <row r="25" spans="1:9" ht="12" customHeight="1">
      <c r="A25" s="43" t="s">
        <v>40</v>
      </c>
      <c r="B25" s="110">
        <v>21</v>
      </c>
      <c r="C25" s="92">
        <f>základ!D25+základ!E25</f>
        <v>306093</v>
      </c>
      <c r="D25" s="92">
        <v>144510</v>
      </c>
      <c r="E25" s="92">
        <f>SUM(základ!F25:základ!H25)</f>
        <v>161583</v>
      </c>
      <c r="F25" s="92">
        <v>161583</v>
      </c>
      <c r="G25" s="92">
        <v>0</v>
      </c>
      <c r="H25" s="93">
        <v>0</v>
      </c>
      <c r="I25" s="93">
        <v>0</v>
      </c>
    </row>
    <row r="26" spans="1:9" ht="12" customHeight="1">
      <c r="A26" s="37" t="s">
        <v>41</v>
      </c>
      <c r="B26" s="105">
        <v>22</v>
      </c>
      <c r="C26" s="55">
        <f>(základ!C27+základ!C28+základ!C29+základ!C30+základ!C32+základ!C34+základ!C35+základ!C37+základ!C39+základ!C40+základ!C41+základ!C42+základ!C52+základ!C54+základ!C55+základ!C56+základ!C57+základ!C59+základ!C61+základ!C62+základ!C63+základ!C64+základ!C65)</f>
        <v>22152099</v>
      </c>
      <c r="D26" s="55">
        <f>(základ!D27+základ!D28+základ!D29+základ!D30+základ!D32+základ!D34+základ!D35+základ!D37+základ!D39+základ!D40+základ!D41+základ!D42+základ!D52+základ!D54+základ!D55+základ!D56+základ!D57+základ!D59+základ!D61+základ!D62+základ!D63+základ!D64+základ!D65)</f>
        <v>11119341</v>
      </c>
      <c r="E26" s="55">
        <f>(základ!E27+základ!E28+základ!E29+základ!E30+základ!E32+základ!E34+základ!E35+základ!E37+základ!E39+základ!E40+základ!E41+základ!E42+základ!E52+základ!E54+základ!E55+základ!E56+základ!E57+základ!E59+základ!E61+základ!E62+základ!E63+základ!E64+základ!E65)</f>
        <v>11032758</v>
      </c>
      <c r="F26" s="55">
        <f>(základ!F27+základ!F28+základ!F29+základ!F30+základ!F32+základ!F34+základ!F35+základ!F37+základ!F39+základ!F40+základ!F41+základ!F42+základ!F52+základ!F54+základ!F55+základ!F56+základ!F57+základ!F59+základ!F61+základ!F62+základ!F63+základ!F64+základ!F65)</f>
        <v>10990477</v>
      </c>
      <c r="G26" s="55">
        <f>(základ!G27+základ!G28+základ!G29+základ!G30+základ!G32+základ!G34+základ!G35+základ!G37+základ!G39+základ!G40+základ!G41+základ!G42+základ!G52+základ!G54+základ!G55+základ!G56+základ!G57+základ!G59+základ!G61+základ!G62+základ!G63+základ!G64+základ!G65)</f>
        <v>35287</v>
      </c>
      <c r="H26" s="56">
        <f>(základ!H27+základ!H28+základ!H29+základ!H30+základ!H32+základ!H34+základ!H35+základ!H37+základ!H39+základ!H40+základ!H41+základ!H42+základ!H52+základ!H54+základ!H55+základ!H56+základ!H57+základ!H59+základ!H61+základ!H62+základ!H63+základ!H64+základ!H65)</f>
        <v>6994</v>
      </c>
      <c r="I26" s="56">
        <f>(základ!I27+základ!I28+základ!I29+základ!I30+základ!I32+základ!I34+základ!I35+základ!I37+základ!I39+základ!I40+základ!I41+základ!I42+základ!I52+základ!I54+základ!I55+základ!I56+základ!I57+základ!I59+základ!I61+základ!I62+základ!I63+základ!I64+základ!I65)</f>
        <v>0</v>
      </c>
    </row>
    <row r="27" spans="1:9" ht="12" customHeight="1">
      <c r="A27" s="42" t="s">
        <v>42</v>
      </c>
      <c r="B27" s="108">
        <v>23</v>
      </c>
      <c r="C27" s="90">
        <f>základ!D27+základ!E27</f>
        <v>3250344</v>
      </c>
      <c r="D27" s="90">
        <v>1752535</v>
      </c>
      <c r="E27" s="90">
        <f>SUM(základ!F27:základ!H27)</f>
        <v>1497809</v>
      </c>
      <c r="F27" s="90">
        <v>1492045</v>
      </c>
      <c r="G27" s="90">
        <v>5644</v>
      </c>
      <c r="H27" s="91">
        <v>120</v>
      </c>
      <c r="I27" s="91">
        <v>0</v>
      </c>
    </row>
    <row r="28" spans="1:9" ht="12" customHeight="1">
      <c r="A28" s="42" t="s">
        <v>43</v>
      </c>
      <c r="B28" s="108">
        <v>24</v>
      </c>
      <c r="C28" s="90">
        <f>základ!D28+základ!E28</f>
        <v>690530</v>
      </c>
      <c r="D28" s="90">
        <v>287628</v>
      </c>
      <c r="E28" s="90">
        <f>SUM(základ!F28:základ!H28)</f>
        <v>402902</v>
      </c>
      <c r="F28" s="90">
        <v>402902</v>
      </c>
      <c r="G28" s="90">
        <v>0</v>
      </c>
      <c r="H28" s="91">
        <v>0</v>
      </c>
      <c r="I28" s="91">
        <v>0</v>
      </c>
    </row>
    <row r="29" spans="1:9" ht="12" customHeight="1">
      <c r="A29" s="42" t="s">
        <v>44</v>
      </c>
      <c r="B29" s="108">
        <v>25</v>
      </c>
      <c r="C29" s="90">
        <f>základ!D29+základ!E29</f>
        <v>441855</v>
      </c>
      <c r="D29" s="90">
        <v>247069</v>
      </c>
      <c r="E29" s="90">
        <f>SUM(základ!F29:základ!H29)</f>
        <v>194786</v>
      </c>
      <c r="F29" s="90">
        <v>194756</v>
      </c>
      <c r="G29" s="90">
        <v>30</v>
      </c>
      <c r="H29" s="91">
        <v>0</v>
      </c>
      <c r="I29" s="91">
        <v>0</v>
      </c>
    </row>
    <row r="30" spans="1:9" ht="12" customHeight="1">
      <c r="A30" s="42" t="s">
        <v>45</v>
      </c>
      <c r="B30" s="108">
        <v>26</v>
      </c>
      <c r="C30" s="90">
        <f>základ!D30+základ!E30</f>
        <v>326843</v>
      </c>
      <c r="D30" s="90">
        <v>180058</v>
      </c>
      <c r="E30" s="90">
        <f>SUM(základ!F30:základ!H30)</f>
        <v>146785</v>
      </c>
      <c r="F30" s="90">
        <v>146483</v>
      </c>
      <c r="G30" s="90">
        <v>302</v>
      </c>
      <c r="H30" s="91">
        <v>0</v>
      </c>
      <c r="I30" s="91">
        <v>0</v>
      </c>
    </row>
    <row r="31" spans="1:9" ht="12" customHeight="1">
      <c r="A31" s="44" t="s">
        <v>46</v>
      </c>
      <c r="B31" s="108"/>
      <c r="C31" s="90"/>
      <c r="D31" s="90"/>
      <c r="E31" s="90"/>
      <c r="F31" s="90"/>
      <c r="G31" s="90"/>
      <c r="H31" s="91"/>
      <c r="I31" s="91"/>
    </row>
    <row r="32" spans="1:9" ht="12" customHeight="1">
      <c r="A32" s="42" t="s">
        <v>47</v>
      </c>
      <c r="B32" s="108">
        <v>27</v>
      </c>
      <c r="C32" s="90">
        <f>základ!D32+základ!E32</f>
        <v>229919</v>
      </c>
      <c r="D32" s="90">
        <v>186293</v>
      </c>
      <c r="E32" s="90">
        <f>SUM(základ!F32:základ!H32)</f>
        <v>43626</v>
      </c>
      <c r="F32" s="90">
        <v>43626</v>
      </c>
      <c r="G32" s="90">
        <v>0</v>
      </c>
      <c r="H32" s="91">
        <v>0</v>
      </c>
      <c r="I32" s="91">
        <v>0</v>
      </c>
    </row>
    <row r="33" spans="1:9" ht="12" customHeight="1">
      <c r="A33" s="44" t="s">
        <v>48</v>
      </c>
      <c r="B33" s="111"/>
      <c r="C33" s="90"/>
      <c r="D33" s="90"/>
      <c r="E33" s="90"/>
      <c r="F33" s="90"/>
      <c r="G33" s="90"/>
      <c r="H33" s="91"/>
      <c r="I33" s="91"/>
    </row>
    <row r="34" spans="1:9" ht="12" customHeight="1">
      <c r="A34" s="42" t="s">
        <v>49</v>
      </c>
      <c r="B34" s="108">
        <v>28</v>
      </c>
      <c r="C34" s="90">
        <f>základ!D34+základ!E34</f>
        <v>626521</v>
      </c>
      <c r="D34" s="90">
        <v>327762</v>
      </c>
      <c r="E34" s="90">
        <f>SUM(základ!F34:základ!H34)</f>
        <v>298759</v>
      </c>
      <c r="F34" s="90">
        <v>297890</v>
      </c>
      <c r="G34" s="90">
        <v>869</v>
      </c>
      <c r="H34" s="91">
        <v>0</v>
      </c>
      <c r="I34" s="91">
        <v>0</v>
      </c>
    </row>
    <row r="35" spans="1:9" s="45" customFormat="1" ht="12" customHeight="1" thickBot="1">
      <c r="A35" s="42" t="s">
        <v>50</v>
      </c>
      <c r="B35" s="108">
        <v>29</v>
      </c>
      <c r="C35" s="90">
        <f>základ!D35+základ!E35</f>
        <v>1654993</v>
      </c>
      <c r="D35" s="90">
        <v>336217</v>
      </c>
      <c r="E35" s="90">
        <f>SUM(základ!F35:základ!H35)</f>
        <v>1318776</v>
      </c>
      <c r="F35" s="90">
        <v>1318067</v>
      </c>
      <c r="G35" s="90">
        <v>709</v>
      </c>
      <c r="H35" s="91">
        <v>0</v>
      </c>
      <c r="I35" s="91">
        <v>0</v>
      </c>
    </row>
    <row r="36" spans="1:9" ht="12" customHeight="1">
      <c r="A36" s="44" t="s">
        <v>51</v>
      </c>
      <c r="B36" s="108"/>
      <c r="C36" s="90"/>
      <c r="D36" s="90"/>
      <c r="E36" s="90"/>
      <c r="F36" s="90"/>
      <c r="G36" s="90"/>
      <c r="H36" s="91"/>
      <c r="I36" s="91"/>
    </row>
    <row r="37" spans="1:9" ht="12" customHeight="1">
      <c r="A37" s="44" t="s">
        <v>52</v>
      </c>
      <c r="B37" s="108">
        <v>30</v>
      </c>
      <c r="C37" s="90">
        <f>základ!D37+základ!E37</f>
        <v>786771</v>
      </c>
      <c r="D37" s="90">
        <v>559851</v>
      </c>
      <c r="E37" s="90">
        <f>SUM(základ!F37:základ!H37)</f>
        <v>226920</v>
      </c>
      <c r="F37" s="90">
        <v>226676</v>
      </c>
      <c r="G37" s="90">
        <v>244</v>
      </c>
      <c r="H37" s="91">
        <v>0</v>
      </c>
      <c r="I37" s="91">
        <v>0</v>
      </c>
    </row>
    <row r="38" spans="1:9" ht="12" customHeight="1">
      <c r="A38" s="44" t="s">
        <v>53</v>
      </c>
      <c r="B38" s="108"/>
      <c r="C38" s="90"/>
      <c r="D38" s="90"/>
      <c r="E38" s="90"/>
      <c r="F38" s="90"/>
      <c r="G38" s="90"/>
      <c r="H38" s="91"/>
      <c r="I38" s="91"/>
    </row>
    <row r="39" spans="1:9" ht="12" customHeight="1">
      <c r="A39" s="42" t="s">
        <v>54</v>
      </c>
      <c r="B39" s="108">
        <v>31</v>
      </c>
      <c r="C39" s="90">
        <f>základ!D39+základ!E39</f>
        <v>773144</v>
      </c>
      <c r="D39" s="90">
        <v>419939</v>
      </c>
      <c r="E39" s="90">
        <f>SUM(základ!F39:základ!H39)</f>
        <v>353205</v>
      </c>
      <c r="F39" s="90">
        <v>353205</v>
      </c>
      <c r="G39" s="90">
        <v>0</v>
      </c>
      <c r="H39" s="91">
        <v>0</v>
      </c>
      <c r="I39" s="91">
        <v>0</v>
      </c>
    </row>
    <row r="40" spans="1:9" ht="12" customHeight="1">
      <c r="A40" s="42" t="s">
        <v>55</v>
      </c>
      <c r="B40" s="108">
        <v>32</v>
      </c>
      <c r="C40" s="90">
        <f>základ!D40+základ!E40</f>
        <v>1186722</v>
      </c>
      <c r="D40" s="90">
        <v>779458</v>
      </c>
      <c r="E40" s="90">
        <f>SUM(základ!F40:základ!H40)</f>
        <v>407264</v>
      </c>
      <c r="F40" s="90">
        <v>407214</v>
      </c>
      <c r="G40" s="90">
        <v>50</v>
      </c>
      <c r="H40" s="91">
        <v>0</v>
      </c>
      <c r="I40" s="91">
        <v>0</v>
      </c>
    </row>
    <row r="41" spans="1:9" ht="12" customHeight="1">
      <c r="A41" s="42" t="s">
        <v>56</v>
      </c>
      <c r="B41" s="108">
        <v>33</v>
      </c>
      <c r="C41" s="90">
        <f>základ!D41+základ!E41</f>
        <v>544196</v>
      </c>
      <c r="D41" s="90">
        <v>398039</v>
      </c>
      <c r="E41" s="90">
        <f>SUM(základ!F41:základ!H41)</f>
        <v>146157</v>
      </c>
      <c r="F41" s="90">
        <v>145874</v>
      </c>
      <c r="G41" s="90">
        <v>283</v>
      </c>
      <c r="H41" s="91">
        <v>0</v>
      </c>
      <c r="I41" s="91">
        <v>0</v>
      </c>
    </row>
    <row r="42" spans="1:9" ht="12" customHeight="1" thickBot="1">
      <c r="A42" s="46" t="s">
        <v>57</v>
      </c>
      <c r="B42" s="112">
        <v>34</v>
      </c>
      <c r="C42" s="94">
        <f>základ!D42+základ!E42</f>
        <v>993042</v>
      </c>
      <c r="D42" s="94">
        <v>525618</v>
      </c>
      <c r="E42" s="94">
        <f>SUM(základ!F42:základ!H42)</f>
        <v>467424</v>
      </c>
      <c r="F42" s="94">
        <v>459686</v>
      </c>
      <c r="G42" s="94">
        <v>3950</v>
      </c>
      <c r="H42" s="95">
        <v>3788</v>
      </c>
      <c r="I42" s="95">
        <v>0</v>
      </c>
    </row>
    <row r="43" spans="1:9" ht="12" customHeight="1">
      <c r="A43" s="47"/>
      <c r="B43" s="113"/>
      <c r="C43" s="59"/>
      <c r="D43" s="59"/>
      <c r="E43" s="59"/>
      <c r="F43" s="59"/>
      <c r="G43" s="59"/>
      <c r="H43" s="60" t="s">
        <v>1</v>
      </c>
      <c r="I43" s="61"/>
    </row>
    <row r="44" spans="1:9" ht="12" customHeight="1">
      <c r="A44" s="47"/>
      <c r="B44" s="113"/>
      <c r="C44" s="59"/>
      <c r="D44" s="59"/>
      <c r="E44" s="59"/>
      <c r="F44" s="59"/>
      <c r="G44" s="59"/>
      <c r="H44" s="62" t="s">
        <v>58</v>
      </c>
      <c r="I44" s="63"/>
    </row>
    <row r="45" spans="1:9" ht="12" customHeight="1">
      <c r="A45" s="47"/>
      <c r="B45" s="113"/>
      <c r="C45" s="59"/>
      <c r="D45" s="59"/>
      <c r="E45" s="59"/>
      <c r="F45" s="59"/>
      <c r="G45" s="59"/>
      <c r="H45" s="59"/>
      <c r="I45" s="59"/>
    </row>
    <row r="46" spans="1:9" ht="12" customHeight="1">
      <c r="A46" s="47"/>
      <c r="B46" s="113"/>
      <c r="C46" s="59"/>
      <c r="D46" s="59"/>
      <c r="E46" s="59"/>
      <c r="F46" s="59"/>
      <c r="G46" s="59"/>
      <c r="H46" s="59"/>
      <c r="I46" s="64" t="s">
        <v>9</v>
      </c>
    </row>
    <row r="47" spans="1:9" ht="12" customHeight="1" thickBot="1">
      <c r="A47" s="47"/>
      <c r="B47" s="113"/>
      <c r="C47" s="59"/>
      <c r="D47" s="59"/>
      <c r="E47" s="59"/>
      <c r="F47" s="59"/>
      <c r="G47" s="59"/>
      <c r="H47" s="59"/>
      <c r="I47" s="59"/>
    </row>
    <row r="48" spans="1:9" ht="12" customHeight="1">
      <c r="A48" s="15"/>
      <c r="B48" s="104"/>
      <c r="C48" s="65" t="s">
        <v>10</v>
      </c>
      <c r="D48" s="65" t="s">
        <v>11</v>
      </c>
      <c r="E48" s="66" t="s">
        <v>12</v>
      </c>
      <c r="F48" s="67"/>
      <c r="G48" s="68" t="s">
        <v>13</v>
      </c>
      <c r="H48" s="69"/>
      <c r="I48" s="70" t="s">
        <v>14</v>
      </c>
    </row>
    <row r="49" spans="1:9" ht="12" customHeight="1">
      <c r="A49" s="22" t="s">
        <v>15</v>
      </c>
      <c r="B49" s="105" t="s">
        <v>16</v>
      </c>
      <c r="C49" s="71" t="s">
        <v>17</v>
      </c>
      <c r="D49" s="71" t="s">
        <v>18</v>
      </c>
      <c r="E49" s="72" t="s">
        <v>19</v>
      </c>
      <c r="F49" s="73"/>
      <c r="G49" s="73"/>
      <c r="H49" s="74"/>
      <c r="I49" s="75" t="s">
        <v>20</v>
      </c>
    </row>
    <row r="50" spans="1:9" ht="12" customHeight="1">
      <c r="A50" s="28"/>
      <c r="B50" s="29" t="s">
        <v>21</v>
      </c>
      <c r="C50" s="76" t="s">
        <v>22</v>
      </c>
      <c r="D50" s="76" t="s">
        <v>19</v>
      </c>
      <c r="E50" s="76" t="s">
        <v>22</v>
      </c>
      <c r="F50" s="76" t="s">
        <v>23</v>
      </c>
      <c r="G50" s="76" t="s">
        <v>24</v>
      </c>
      <c r="H50" s="77" t="s">
        <v>25</v>
      </c>
      <c r="I50" s="78" t="s">
        <v>26</v>
      </c>
    </row>
    <row r="51" spans="1:9" ht="12" customHeight="1">
      <c r="A51" s="33" t="s">
        <v>27</v>
      </c>
      <c r="B51" s="106" t="s">
        <v>28</v>
      </c>
      <c r="C51" s="76">
        <v>1</v>
      </c>
      <c r="D51" s="76">
        <v>2</v>
      </c>
      <c r="E51" s="76">
        <v>3</v>
      </c>
      <c r="F51" s="76">
        <v>4</v>
      </c>
      <c r="G51" s="76">
        <v>5</v>
      </c>
      <c r="H51" s="79">
        <v>6</v>
      </c>
      <c r="I51" s="80">
        <v>7</v>
      </c>
    </row>
    <row r="52" spans="1:9" ht="12" customHeight="1">
      <c r="A52" s="48" t="s">
        <v>59</v>
      </c>
      <c r="B52" s="114">
        <v>35</v>
      </c>
      <c r="C52" s="96">
        <f>základ!D52+základ!E52</f>
        <v>1607063</v>
      </c>
      <c r="D52" s="96">
        <v>405908</v>
      </c>
      <c r="E52" s="96">
        <f>SUM(základ!F52:základ!H52)</f>
        <v>1201155</v>
      </c>
      <c r="F52" s="96">
        <v>1199175</v>
      </c>
      <c r="G52" s="96">
        <v>1980</v>
      </c>
      <c r="H52" s="97">
        <v>0</v>
      </c>
      <c r="I52" s="97">
        <v>0</v>
      </c>
    </row>
    <row r="53" spans="1:9" ht="12" customHeight="1">
      <c r="A53" s="44" t="s">
        <v>60</v>
      </c>
      <c r="B53" s="108"/>
      <c r="C53" s="90"/>
      <c r="D53" s="90"/>
      <c r="E53" s="90"/>
      <c r="F53" s="90"/>
      <c r="G53" s="90"/>
      <c r="H53" s="91"/>
      <c r="I53" s="91"/>
    </row>
    <row r="54" spans="1:9" ht="12" customHeight="1">
      <c r="A54" s="42" t="s">
        <v>61</v>
      </c>
      <c r="B54" s="108">
        <v>36</v>
      </c>
      <c r="C54" s="90">
        <f>základ!D54+základ!E54</f>
        <v>1273861</v>
      </c>
      <c r="D54" s="90">
        <v>905233</v>
      </c>
      <c r="E54" s="90">
        <f>SUM(základ!F54:základ!H54)</f>
        <v>368628</v>
      </c>
      <c r="F54" s="90">
        <v>365688</v>
      </c>
      <c r="G54" s="90">
        <v>940</v>
      </c>
      <c r="H54" s="91">
        <v>2000</v>
      </c>
      <c r="I54" s="91">
        <v>0</v>
      </c>
    </row>
    <row r="55" spans="1:9" ht="12" customHeight="1">
      <c r="A55" s="42" t="s">
        <v>62</v>
      </c>
      <c r="B55" s="108">
        <v>37</v>
      </c>
      <c r="C55" s="90">
        <f>základ!D55+základ!E55</f>
        <v>2656982</v>
      </c>
      <c r="D55" s="90">
        <v>1261787</v>
      </c>
      <c r="E55" s="90">
        <f>SUM(základ!F55:základ!H55)</f>
        <v>1395195</v>
      </c>
      <c r="F55" s="90">
        <v>1392344</v>
      </c>
      <c r="G55" s="90">
        <v>1765</v>
      </c>
      <c r="H55" s="91">
        <v>1086</v>
      </c>
      <c r="I55" s="91">
        <v>0</v>
      </c>
    </row>
    <row r="56" spans="1:9" ht="12" customHeight="1">
      <c r="A56" s="42" t="s">
        <v>63</v>
      </c>
      <c r="B56" s="108">
        <v>38</v>
      </c>
      <c r="C56" s="90">
        <f>základ!D56+základ!E56</f>
        <v>100049</v>
      </c>
      <c r="D56" s="90">
        <v>46169</v>
      </c>
      <c r="E56" s="90">
        <f>SUM(základ!F56:základ!H56)</f>
        <v>53880</v>
      </c>
      <c r="F56" s="90">
        <v>53880</v>
      </c>
      <c r="G56" s="90">
        <v>0</v>
      </c>
      <c r="H56" s="91">
        <v>0</v>
      </c>
      <c r="I56" s="91">
        <v>0</v>
      </c>
    </row>
    <row r="57" spans="1:9" ht="12" customHeight="1">
      <c r="A57" s="42" t="s">
        <v>64</v>
      </c>
      <c r="B57" s="108">
        <v>39</v>
      </c>
      <c r="C57" s="90">
        <f>základ!D57+základ!E57</f>
        <v>1076876</v>
      </c>
      <c r="D57" s="90">
        <v>785636</v>
      </c>
      <c r="E57" s="90">
        <f>SUM(základ!F57:základ!H57)</f>
        <v>291240</v>
      </c>
      <c r="F57" s="90">
        <v>285296</v>
      </c>
      <c r="G57" s="90">
        <v>5944</v>
      </c>
      <c r="H57" s="91">
        <v>0</v>
      </c>
      <c r="I57" s="91">
        <v>0</v>
      </c>
    </row>
    <row r="58" spans="1:9" ht="12" customHeight="1">
      <c r="A58" s="44" t="s">
        <v>65</v>
      </c>
      <c r="B58" s="108"/>
      <c r="C58" s="90"/>
      <c r="D58" s="90"/>
      <c r="E58" s="90"/>
      <c r="F58" s="90"/>
      <c r="G58" s="90"/>
      <c r="H58" s="91"/>
      <c r="I58" s="91"/>
    </row>
    <row r="59" spans="1:9" ht="12" customHeight="1">
      <c r="A59" s="42" t="s">
        <v>66</v>
      </c>
      <c r="B59" s="108">
        <v>40</v>
      </c>
      <c r="C59" s="90">
        <f>základ!D59+základ!E59</f>
        <v>868566</v>
      </c>
      <c r="D59" s="90">
        <v>320769</v>
      </c>
      <c r="E59" s="90">
        <f>SUM(základ!F59:základ!H59)</f>
        <v>547797</v>
      </c>
      <c r="F59" s="90">
        <v>547747</v>
      </c>
      <c r="G59" s="90">
        <v>50</v>
      </c>
      <c r="H59" s="91">
        <v>0</v>
      </c>
      <c r="I59" s="91">
        <v>0</v>
      </c>
    </row>
    <row r="60" spans="1:9" ht="12" customHeight="1">
      <c r="A60" s="44" t="s">
        <v>67</v>
      </c>
      <c r="B60" s="108"/>
      <c r="C60" s="90"/>
      <c r="D60" s="90"/>
      <c r="E60" s="90"/>
      <c r="F60" s="90"/>
      <c r="G60" s="90"/>
      <c r="H60" s="91"/>
      <c r="I60" s="91"/>
    </row>
    <row r="61" spans="1:9" ht="12" customHeight="1">
      <c r="A61" s="42" t="s">
        <v>68</v>
      </c>
      <c r="B61" s="108">
        <v>41</v>
      </c>
      <c r="C61" s="90">
        <f>základ!D61+základ!E61</f>
        <v>342262</v>
      </c>
      <c r="D61" s="90">
        <v>189358</v>
      </c>
      <c r="E61" s="90">
        <f>SUM(základ!F61:základ!H61)</f>
        <v>152904</v>
      </c>
      <c r="F61" s="90">
        <v>151865</v>
      </c>
      <c r="G61" s="90">
        <v>1039</v>
      </c>
      <c r="H61" s="91">
        <v>0</v>
      </c>
      <c r="I61" s="91">
        <v>0</v>
      </c>
    </row>
    <row r="62" spans="1:9" ht="12" customHeight="1">
      <c r="A62" s="42" t="s">
        <v>69</v>
      </c>
      <c r="B62" s="108">
        <v>42</v>
      </c>
      <c r="C62" s="90">
        <f>základ!D62+základ!E62</f>
        <v>459479</v>
      </c>
      <c r="D62" s="90">
        <v>132170</v>
      </c>
      <c r="E62" s="90">
        <f>SUM(základ!F62:základ!H62)</f>
        <v>327309</v>
      </c>
      <c r="F62" s="90">
        <v>327309</v>
      </c>
      <c r="G62" s="90">
        <v>0</v>
      </c>
      <c r="H62" s="91">
        <v>0</v>
      </c>
      <c r="I62" s="91">
        <v>0</v>
      </c>
    </row>
    <row r="63" spans="1:9" ht="12" customHeight="1">
      <c r="A63" s="42" t="s">
        <v>70</v>
      </c>
      <c r="B63" s="108">
        <v>43</v>
      </c>
      <c r="C63" s="90">
        <f>základ!D63+základ!E63</f>
        <v>269814</v>
      </c>
      <c r="D63" s="90">
        <v>195217</v>
      </c>
      <c r="E63" s="90">
        <f>SUM(základ!F63:základ!H63)</f>
        <v>74597</v>
      </c>
      <c r="F63" s="90">
        <v>74058</v>
      </c>
      <c r="G63" s="90">
        <v>539</v>
      </c>
      <c r="H63" s="91">
        <v>0</v>
      </c>
      <c r="I63" s="91">
        <v>0</v>
      </c>
    </row>
    <row r="64" spans="1:9" ht="12" customHeight="1">
      <c r="A64" s="42" t="s">
        <v>71</v>
      </c>
      <c r="B64" s="108">
        <v>44</v>
      </c>
      <c r="C64" s="90">
        <f>základ!D64+základ!E64</f>
        <v>1308158</v>
      </c>
      <c r="D64" s="90">
        <v>765403</v>
      </c>
      <c r="E64" s="90">
        <f>SUM(základ!F64:základ!H64)</f>
        <v>542755</v>
      </c>
      <c r="F64" s="90">
        <v>532006</v>
      </c>
      <c r="G64" s="90">
        <v>10749</v>
      </c>
      <c r="H64" s="91">
        <v>0</v>
      </c>
      <c r="I64" s="91">
        <v>0</v>
      </c>
    </row>
    <row r="65" spans="1:9" ht="12" customHeight="1">
      <c r="A65" s="43" t="s">
        <v>72</v>
      </c>
      <c r="B65" s="110">
        <v>45</v>
      </c>
      <c r="C65" s="92">
        <f>základ!D65+základ!E65</f>
        <v>684109</v>
      </c>
      <c r="D65" s="92">
        <v>111224</v>
      </c>
      <c r="E65" s="92">
        <f>SUM(základ!F65:základ!H65)</f>
        <v>572885</v>
      </c>
      <c r="F65" s="92">
        <v>572685</v>
      </c>
      <c r="G65" s="92">
        <v>200</v>
      </c>
      <c r="H65" s="93">
        <v>0</v>
      </c>
      <c r="I65" s="93">
        <v>0</v>
      </c>
    </row>
    <row r="66" spans="1:9" ht="12" customHeight="1">
      <c r="A66" s="37" t="s">
        <v>73</v>
      </c>
      <c r="B66" s="105">
        <v>46</v>
      </c>
      <c r="C66" s="55">
        <f>SUM(základ!C68:základ!C69)</f>
        <v>7612570</v>
      </c>
      <c r="D66" s="55">
        <f>SUM(základ!D68:základ!D69)</f>
        <v>4038868</v>
      </c>
      <c r="E66" s="55">
        <f>SUM(základ!E68:základ!E69)</f>
        <v>3573702</v>
      </c>
      <c r="F66" s="55">
        <f>SUM(základ!F68:základ!F69)</f>
        <v>3566402</v>
      </c>
      <c r="G66" s="55">
        <f>SUM(základ!G68:základ!G69)</f>
        <v>6300</v>
      </c>
      <c r="H66" s="56">
        <f>SUM(základ!H68:základ!H69)</f>
        <v>1000</v>
      </c>
      <c r="I66" s="56">
        <f>SUM(základ!I68:základ!I69)</f>
        <v>0</v>
      </c>
    </row>
    <row r="67" spans="1:9" ht="12" customHeight="1">
      <c r="A67" s="42" t="s">
        <v>74</v>
      </c>
      <c r="B67" s="108"/>
      <c r="C67" s="90"/>
      <c r="D67" s="90"/>
      <c r="E67" s="90"/>
      <c r="F67" s="90"/>
      <c r="G67" s="90"/>
      <c r="H67" s="91"/>
      <c r="I67" s="91"/>
    </row>
    <row r="68" spans="1:9" ht="12" customHeight="1">
      <c r="A68" s="42" t="s">
        <v>75</v>
      </c>
      <c r="B68" s="108">
        <v>47</v>
      </c>
      <c r="C68" s="90">
        <f>základ!D68+základ!E68</f>
        <v>6776429</v>
      </c>
      <c r="D68" s="90">
        <v>3406404</v>
      </c>
      <c r="E68" s="90">
        <f>SUM(základ!F68:základ!H68)</f>
        <v>3370025</v>
      </c>
      <c r="F68" s="90">
        <v>3362725</v>
      </c>
      <c r="G68" s="90">
        <v>6300</v>
      </c>
      <c r="H68" s="91">
        <v>1000</v>
      </c>
      <c r="I68" s="91">
        <v>0</v>
      </c>
    </row>
    <row r="69" spans="1:9" ht="12" customHeight="1">
      <c r="A69" s="40" t="s">
        <v>76</v>
      </c>
      <c r="B69" s="105">
        <v>48</v>
      </c>
      <c r="C69" s="88">
        <f>základ!D69+základ!E69</f>
        <v>836141</v>
      </c>
      <c r="D69" s="88">
        <v>632464</v>
      </c>
      <c r="E69" s="88">
        <f>SUM(základ!F69:základ!H69)</f>
        <v>203677</v>
      </c>
      <c r="F69" s="88">
        <v>203677</v>
      </c>
      <c r="G69" s="88">
        <v>0</v>
      </c>
      <c r="H69" s="89">
        <v>0</v>
      </c>
      <c r="I69" s="89">
        <v>0</v>
      </c>
    </row>
    <row r="70" spans="1:9" ht="12" customHeight="1">
      <c r="A70" s="41" t="s">
        <v>77</v>
      </c>
      <c r="B70" s="107">
        <v>49</v>
      </c>
      <c r="C70" s="53">
        <f>základ!D70+základ!E70</f>
        <v>6970579</v>
      </c>
      <c r="D70" s="53">
        <v>4550233</v>
      </c>
      <c r="E70" s="53">
        <f>SUM(základ!F70:základ!H70)</f>
        <v>2420346</v>
      </c>
      <c r="F70" s="53">
        <v>2364458</v>
      </c>
      <c r="G70" s="53">
        <v>35649</v>
      </c>
      <c r="H70" s="54">
        <v>20239</v>
      </c>
      <c r="I70" s="54">
        <v>0</v>
      </c>
    </row>
    <row r="71" spans="1:9" ht="12" customHeight="1">
      <c r="A71" s="37" t="s">
        <v>78</v>
      </c>
      <c r="B71" s="105"/>
      <c r="C71" s="55"/>
      <c r="D71" s="55"/>
      <c r="E71" s="55"/>
      <c r="F71" s="55"/>
      <c r="G71" s="55"/>
      <c r="H71" s="56"/>
      <c r="I71" s="56"/>
    </row>
    <row r="72" spans="1:9" ht="12" customHeight="1">
      <c r="A72" s="38" t="s">
        <v>79</v>
      </c>
      <c r="B72" s="108">
        <v>50</v>
      </c>
      <c r="C72" s="57">
        <f>(základ!C74+základ!C76+základ!C78)</f>
        <v>40088814</v>
      </c>
      <c r="D72" s="57">
        <f>(základ!D74+základ!D76+základ!D78)</f>
        <v>25814054</v>
      </c>
      <c r="E72" s="57">
        <f>(základ!E74+základ!E76+základ!E78)</f>
        <v>14274760</v>
      </c>
      <c r="F72" s="57">
        <f>(základ!F74+základ!F76+základ!F78)</f>
        <v>14234005</v>
      </c>
      <c r="G72" s="57">
        <f>(základ!G74+základ!G76+základ!G78)</f>
        <v>31964</v>
      </c>
      <c r="H72" s="58">
        <f>(základ!H74+základ!H76+základ!H78)</f>
        <v>8791</v>
      </c>
      <c r="I72" s="58">
        <f>(základ!I74+základ!I76+základ!I78)</f>
        <v>156109</v>
      </c>
    </row>
    <row r="73" spans="1:9" ht="12" customHeight="1">
      <c r="A73" s="42" t="s">
        <v>80</v>
      </c>
      <c r="B73" s="108"/>
      <c r="C73" s="90"/>
      <c r="D73" s="90"/>
      <c r="E73" s="90"/>
      <c r="F73" s="90"/>
      <c r="G73" s="90"/>
      <c r="H73" s="91"/>
      <c r="I73" s="91"/>
    </row>
    <row r="74" spans="1:9" ht="12" customHeight="1">
      <c r="A74" s="42" t="s">
        <v>81</v>
      </c>
      <c r="B74" s="108">
        <v>51</v>
      </c>
      <c r="C74" s="90">
        <f>základ!D74+základ!E74</f>
        <v>2762739</v>
      </c>
      <c r="D74" s="90">
        <v>1565277</v>
      </c>
      <c r="E74" s="90">
        <f>SUM(základ!F74:základ!H74)</f>
        <v>1197462</v>
      </c>
      <c r="F74" s="90">
        <v>1193741</v>
      </c>
      <c r="G74" s="90">
        <v>3220</v>
      </c>
      <c r="H74" s="91">
        <v>501</v>
      </c>
      <c r="I74" s="91">
        <v>0</v>
      </c>
    </row>
    <row r="75" spans="1:9" ht="12" customHeight="1">
      <c r="A75" s="42" t="s">
        <v>82</v>
      </c>
      <c r="B75" s="108"/>
      <c r="C75" s="90"/>
      <c r="D75" s="90"/>
      <c r="E75" s="90"/>
      <c r="F75" s="90"/>
      <c r="G75" s="90"/>
      <c r="H75" s="91"/>
      <c r="I75" s="91"/>
    </row>
    <row r="76" spans="1:9" ht="12" customHeight="1">
      <c r="A76" s="42" t="s">
        <v>83</v>
      </c>
      <c r="B76" s="108">
        <v>52</v>
      </c>
      <c r="C76" s="90">
        <f>základ!D76+základ!E76</f>
        <v>28787741</v>
      </c>
      <c r="D76" s="90">
        <v>17946482</v>
      </c>
      <c r="E76" s="90">
        <f>SUM(základ!F76:základ!H76)</f>
        <v>10841259</v>
      </c>
      <c r="F76" s="90">
        <v>10812618</v>
      </c>
      <c r="G76" s="90">
        <v>21371</v>
      </c>
      <c r="H76" s="91">
        <v>7270</v>
      </c>
      <c r="I76" s="91">
        <v>156109</v>
      </c>
    </row>
    <row r="77" spans="1:9" ht="12" customHeight="1">
      <c r="A77" s="98" t="s">
        <v>84</v>
      </c>
      <c r="B77" s="115"/>
      <c r="C77" s="99"/>
      <c r="D77" s="99"/>
      <c r="E77" s="99"/>
      <c r="F77" s="99"/>
      <c r="G77" s="99"/>
      <c r="H77" s="100"/>
      <c r="I77" s="100"/>
    </row>
    <row r="78" spans="1:9" ht="12" customHeight="1">
      <c r="A78" s="101" t="s">
        <v>85</v>
      </c>
      <c r="B78" s="116">
        <v>53</v>
      </c>
      <c r="C78" s="102">
        <f>základ!D78+základ!E78</f>
        <v>8538334</v>
      </c>
      <c r="D78" s="102">
        <v>6302295</v>
      </c>
      <c r="E78" s="102">
        <f>SUM(základ!F78:základ!H78)</f>
        <v>2236039</v>
      </c>
      <c r="F78" s="102">
        <v>2227646</v>
      </c>
      <c r="G78" s="102">
        <v>7373</v>
      </c>
      <c r="H78" s="103">
        <v>1020</v>
      </c>
      <c r="I78" s="103">
        <v>0</v>
      </c>
    </row>
    <row r="79" spans="1:9" ht="12" customHeight="1">
      <c r="A79" s="41" t="s">
        <v>86</v>
      </c>
      <c r="B79" s="107">
        <v>54</v>
      </c>
      <c r="C79" s="53">
        <f>základ!D79+základ!E79</f>
        <v>1505212</v>
      </c>
      <c r="D79" s="53">
        <v>842212</v>
      </c>
      <c r="E79" s="53">
        <f>SUM(základ!F79:základ!H79)</f>
        <v>663000</v>
      </c>
      <c r="F79" s="53">
        <v>611406</v>
      </c>
      <c r="G79" s="53">
        <v>51358</v>
      </c>
      <c r="H79" s="54">
        <v>236</v>
      </c>
      <c r="I79" s="54">
        <v>0</v>
      </c>
    </row>
    <row r="80" spans="1:9" ht="12" customHeight="1">
      <c r="A80" s="37" t="s">
        <v>87</v>
      </c>
      <c r="B80" s="105">
        <v>55</v>
      </c>
      <c r="C80" s="55">
        <f>(základ!C81+základ!C82+základ!C83+základ!C85+základ!C86)</f>
        <v>13128362</v>
      </c>
      <c r="D80" s="55">
        <f>(základ!D81+základ!D82+základ!D83+základ!D85+základ!D86)</f>
        <v>3928623</v>
      </c>
      <c r="E80" s="55">
        <f>(základ!E81+základ!E82+základ!E83+základ!E85+základ!E86)</f>
        <v>9199739</v>
      </c>
      <c r="F80" s="55">
        <f>(základ!F81+základ!F82+základ!F83+základ!F85+základ!F86)</f>
        <v>9105655</v>
      </c>
      <c r="G80" s="55">
        <f>(základ!G81+základ!G82+základ!G83+základ!G85+základ!G86)</f>
        <v>83843</v>
      </c>
      <c r="H80" s="56">
        <f>(základ!H81+základ!H82+základ!H83+základ!H85+základ!H86)</f>
        <v>10241</v>
      </c>
      <c r="I80" s="56">
        <f>(základ!I81+základ!I82+základ!I83+základ!I85+základ!I86)</f>
        <v>380000</v>
      </c>
    </row>
    <row r="81" spans="1:9" ht="12" customHeight="1">
      <c r="A81" s="42" t="s">
        <v>88</v>
      </c>
      <c r="B81" s="108">
        <v>56</v>
      </c>
      <c r="C81" s="90">
        <f>základ!D81+základ!E81</f>
        <v>2468603</v>
      </c>
      <c r="D81" s="90">
        <v>1505131</v>
      </c>
      <c r="E81" s="90">
        <f>SUM(základ!F81:základ!H81)</f>
        <v>963472</v>
      </c>
      <c r="F81" s="90">
        <v>885734</v>
      </c>
      <c r="G81" s="90">
        <v>77738</v>
      </c>
      <c r="H81" s="91">
        <v>0</v>
      </c>
      <c r="I81" s="91">
        <v>0</v>
      </c>
    </row>
    <row r="82" spans="1:9" ht="12" customHeight="1">
      <c r="A82" s="42" t="s">
        <v>89</v>
      </c>
      <c r="B82" s="108">
        <v>57</v>
      </c>
      <c r="C82" s="90">
        <f>základ!D82+základ!E82</f>
        <v>29219</v>
      </c>
      <c r="D82" s="90">
        <v>22309</v>
      </c>
      <c r="E82" s="90">
        <f>SUM(základ!F82:základ!H82)</f>
        <v>6910</v>
      </c>
      <c r="F82" s="90">
        <v>6910</v>
      </c>
      <c r="G82" s="90">
        <v>0</v>
      </c>
      <c r="H82" s="91">
        <v>0</v>
      </c>
      <c r="I82" s="91">
        <v>0</v>
      </c>
    </row>
    <row r="83" spans="1:9" ht="12" customHeight="1">
      <c r="A83" s="42" t="s">
        <v>90</v>
      </c>
      <c r="B83" s="108">
        <v>58</v>
      </c>
      <c r="C83" s="90">
        <f>základ!D83+základ!E83</f>
        <v>114503</v>
      </c>
      <c r="D83" s="90">
        <v>109061</v>
      </c>
      <c r="E83" s="90">
        <f>SUM(základ!F83:základ!H83)</f>
        <v>5442</v>
      </c>
      <c r="F83" s="90">
        <v>5442</v>
      </c>
      <c r="G83" s="90">
        <v>0</v>
      </c>
      <c r="H83" s="91">
        <v>0</v>
      </c>
      <c r="I83" s="91">
        <v>0</v>
      </c>
    </row>
    <row r="84" spans="1:9" ht="12" customHeight="1">
      <c r="A84" s="42" t="s">
        <v>91</v>
      </c>
      <c r="B84" s="108"/>
      <c r="C84" s="90"/>
      <c r="D84" s="90"/>
      <c r="E84" s="90"/>
      <c r="F84" s="90"/>
      <c r="G84" s="90"/>
      <c r="H84" s="91"/>
      <c r="I84" s="91"/>
    </row>
    <row r="85" spans="1:9" ht="12" customHeight="1">
      <c r="A85" s="42" t="s">
        <v>92</v>
      </c>
      <c r="B85" s="108">
        <v>59</v>
      </c>
      <c r="C85" s="90">
        <f>základ!D85+základ!E85</f>
        <v>1528805</v>
      </c>
      <c r="D85" s="90">
        <v>1198130</v>
      </c>
      <c r="E85" s="90">
        <f>SUM(základ!F85:základ!H85)</f>
        <v>330675</v>
      </c>
      <c r="F85" s="90">
        <v>316599</v>
      </c>
      <c r="G85" s="90">
        <v>5835</v>
      </c>
      <c r="H85" s="91">
        <v>8241</v>
      </c>
      <c r="I85" s="91">
        <v>0</v>
      </c>
    </row>
    <row r="86" spans="1:9" ht="12" customHeight="1" thickBot="1">
      <c r="A86" s="49" t="s">
        <v>93</v>
      </c>
      <c r="B86" s="112">
        <v>60</v>
      </c>
      <c r="C86" s="94">
        <f>základ!D86+základ!E86</f>
        <v>8987232</v>
      </c>
      <c r="D86" s="94">
        <v>1093992</v>
      </c>
      <c r="E86" s="94">
        <f>SUM(základ!F86:základ!H86)</f>
        <v>7893240</v>
      </c>
      <c r="F86" s="94">
        <v>7890970</v>
      </c>
      <c r="G86" s="94">
        <v>270</v>
      </c>
      <c r="H86" s="95">
        <v>2000</v>
      </c>
      <c r="I86" s="95">
        <v>380000</v>
      </c>
    </row>
    <row r="87" spans="1:9" ht="12" customHeight="1">
      <c r="A87" s="50"/>
      <c r="B87" s="113"/>
      <c r="C87" s="59"/>
      <c r="D87" s="59"/>
      <c r="E87" s="59"/>
      <c r="F87" s="59"/>
      <c r="G87" s="59"/>
      <c r="H87" s="60" t="s">
        <v>1</v>
      </c>
      <c r="I87" s="61"/>
    </row>
    <row r="88" spans="1:9" ht="12" customHeight="1">
      <c r="A88" s="50"/>
      <c r="B88" s="113"/>
      <c r="C88" s="59"/>
      <c r="D88" s="59"/>
      <c r="E88" s="59"/>
      <c r="F88" s="59"/>
      <c r="G88" s="59"/>
      <c r="H88" s="62" t="s">
        <v>94</v>
      </c>
      <c r="I88" s="63"/>
    </row>
    <row r="89" spans="1:9" ht="12" customHeight="1">
      <c r="A89" s="50"/>
      <c r="B89" s="113"/>
      <c r="C89" s="59"/>
      <c r="D89" s="59"/>
      <c r="E89" s="59"/>
      <c r="F89" s="59"/>
      <c r="G89" s="59"/>
      <c r="H89" s="59"/>
      <c r="I89" s="59"/>
    </row>
    <row r="90" spans="1:9" ht="12" customHeight="1">
      <c r="A90" s="50"/>
      <c r="B90" s="113"/>
      <c r="C90" s="59"/>
      <c r="D90" s="59"/>
      <c r="E90" s="59"/>
      <c r="F90" s="59"/>
      <c r="G90" s="59"/>
      <c r="H90" s="59"/>
      <c r="I90" s="64" t="s">
        <v>9</v>
      </c>
    </row>
    <row r="91" spans="1:9" ht="12" customHeight="1" thickBot="1">
      <c r="A91" s="50"/>
      <c r="B91" s="113"/>
      <c r="C91" s="59"/>
      <c r="D91" s="59"/>
      <c r="E91" s="59"/>
      <c r="F91" s="59"/>
      <c r="G91" s="59"/>
      <c r="H91" s="59"/>
      <c r="I91" s="59"/>
    </row>
    <row r="92" spans="1:9" ht="12" customHeight="1">
      <c r="A92" s="15"/>
      <c r="B92" s="104"/>
      <c r="C92" s="65" t="s">
        <v>10</v>
      </c>
      <c r="D92" s="65" t="s">
        <v>11</v>
      </c>
      <c r="E92" s="66" t="s">
        <v>12</v>
      </c>
      <c r="F92" s="67"/>
      <c r="G92" s="68" t="s">
        <v>13</v>
      </c>
      <c r="H92" s="69"/>
      <c r="I92" s="70" t="s">
        <v>14</v>
      </c>
    </row>
    <row r="93" spans="1:9" ht="12" customHeight="1">
      <c r="A93" s="22" t="s">
        <v>15</v>
      </c>
      <c r="B93" s="117" t="s">
        <v>16</v>
      </c>
      <c r="C93" s="81" t="s">
        <v>17</v>
      </c>
      <c r="D93" s="81" t="s">
        <v>18</v>
      </c>
      <c r="E93" s="82" t="s">
        <v>19</v>
      </c>
      <c r="F93" s="73"/>
      <c r="G93" s="73"/>
      <c r="H93" s="74"/>
      <c r="I93" s="83" t="s">
        <v>20</v>
      </c>
    </row>
    <row r="94" spans="1:9" ht="12" customHeight="1">
      <c r="A94" s="28"/>
      <c r="B94" s="29" t="s">
        <v>21</v>
      </c>
      <c r="C94" s="76" t="s">
        <v>22</v>
      </c>
      <c r="D94" s="76" t="s">
        <v>19</v>
      </c>
      <c r="E94" s="76" t="s">
        <v>22</v>
      </c>
      <c r="F94" s="76" t="s">
        <v>23</v>
      </c>
      <c r="G94" s="76" t="s">
        <v>24</v>
      </c>
      <c r="H94" s="77" t="s">
        <v>25</v>
      </c>
      <c r="I94" s="78" t="s">
        <v>26</v>
      </c>
    </row>
    <row r="95" spans="1:9" ht="12" customHeight="1">
      <c r="A95" s="33" t="s">
        <v>27</v>
      </c>
      <c r="B95" s="106" t="s">
        <v>28</v>
      </c>
      <c r="C95" s="76">
        <v>1</v>
      </c>
      <c r="D95" s="76">
        <v>2</v>
      </c>
      <c r="E95" s="76">
        <v>3</v>
      </c>
      <c r="F95" s="76">
        <v>4</v>
      </c>
      <c r="G95" s="76">
        <v>5</v>
      </c>
      <c r="H95" s="79">
        <v>6</v>
      </c>
      <c r="I95" s="80">
        <v>7</v>
      </c>
    </row>
    <row r="96" spans="1:9" ht="12" customHeight="1">
      <c r="A96" s="37" t="s">
        <v>95</v>
      </c>
      <c r="B96" s="105">
        <v>61</v>
      </c>
      <c r="C96" s="55">
        <f>(základ!C97+základ!C99+základ!C100)</f>
        <v>34118123</v>
      </c>
      <c r="D96" s="55">
        <f>(základ!D97+základ!D99+základ!D100)</f>
        <v>2919540</v>
      </c>
      <c r="E96" s="55">
        <f>(základ!E97+základ!E99+základ!E100)</f>
        <v>31198583</v>
      </c>
      <c r="F96" s="55">
        <f>(základ!F97+základ!F99+základ!F100)</f>
        <v>28362592</v>
      </c>
      <c r="G96" s="55">
        <f>(základ!G97+základ!G99+základ!G100)</f>
        <v>2815991</v>
      </c>
      <c r="H96" s="56">
        <f>(základ!H97+základ!H99+základ!H100)</f>
        <v>20000</v>
      </c>
      <c r="I96" s="56">
        <f>(základ!I97+základ!I99+základ!I100)</f>
        <v>3532563</v>
      </c>
    </row>
    <row r="97" spans="1:9" ht="12" customHeight="1">
      <c r="A97" s="42" t="s">
        <v>96</v>
      </c>
      <c r="B97" s="108">
        <v>62</v>
      </c>
      <c r="C97" s="90">
        <f>základ!D97+základ!E97</f>
        <v>8963018</v>
      </c>
      <c r="D97" s="90">
        <v>896113</v>
      </c>
      <c r="E97" s="90">
        <f>SUM(základ!F97:základ!H97)</f>
        <v>8066905</v>
      </c>
      <c r="F97" s="90">
        <v>7582763</v>
      </c>
      <c r="G97" s="90">
        <v>484142</v>
      </c>
      <c r="H97" s="91">
        <v>0</v>
      </c>
      <c r="I97" s="91">
        <v>3024315</v>
      </c>
    </row>
    <row r="98" spans="1:9" ht="12" customHeight="1">
      <c r="A98" s="42" t="s">
        <v>97</v>
      </c>
      <c r="B98" s="118"/>
      <c r="C98" s="90"/>
      <c r="D98" s="90"/>
      <c r="E98" s="90"/>
      <c r="F98" s="90"/>
      <c r="G98" s="90"/>
      <c r="H98" s="91"/>
      <c r="I98" s="91"/>
    </row>
    <row r="99" spans="1:9" ht="12" customHeight="1">
      <c r="A99" s="42" t="s">
        <v>98</v>
      </c>
      <c r="B99" s="108">
        <v>63</v>
      </c>
      <c r="C99" s="90">
        <f>základ!D99+základ!E99</f>
        <v>25000544</v>
      </c>
      <c r="D99" s="90">
        <v>1978378</v>
      </c>
      <c r="E99" s="90">
        <f>SUM(základ!F99:základ!H99)</f>
        <v>23022166</v>
      </c>
      <c r="F99" s="90">
        <v>20670317</v>
      </c>
      <c r="G99" s="90">
        <v>2331849</v>
      </c>
      <c r="H99" s="91">
        <v>20000</v>
      </c>
      <c r="I99" s="91">
        <v>508248</v>
      </c>
    </row>
    <row r="100" spans="1:9" ht="12" customHeight="1">
      <c r="A100" s="43" t="s">
        <v>99</v>
      </c>
      <c r="B100" s="110">
        <v>64</v>
      </c>
      <c r="C100" s="92">
        <f>základ!D100+základ!E100</f>
        <v>154561</v>
      </c>
      <c r="D100" s="92">
        <v>45049</v>
      </c>
      <c r="E100" s="92">
        <f>SUM(základ!F100:základ!H100)</f>
        <v>109512</v>
      </c>
      <c r="F100" s="92">
        <v>109512</v>
      </c>
      <c r="G100" s="92">
        <v>0</v>
      </c>
      <c r="H100" s="93">
        <v>0</v>
      </c>
      <c r="I100" s="93">
        <v>0</v>
      </c>
    </row>
    <row r="101" spans="1:9" ht="12" customHeight="1">
      <c r="A101" s="37" t="s">
        <v>100</v>
      </c>
      <c r="B101" s="105"/>
      <c r="C101" s="55"/>
      <c r="D101" s="55"/>
      <c r="E101" s="55"/>
      <c r="F101" s="55"/>
      <c r="G101" s="55"/>
      <c r="H101" s="56"/>
      <c r="I101" s="56"/>
    </row>
    <row r="102" spans="1:9" ht="12" customHeight="1">
      <c r="A102" s="38" t="s">
        <v>101</v>
      </c>
      <c r="B102" s="108">
        <v>65</v>
      </c>
      <c r="C102" s="57">
        <f>(základ!C103+základ!C105+základ!C106+základ!C107+základ!C108)</f>
        <v>16476658</v>
      </c>
      <c r="D102" s="57">
        <f>(základ!D103+základ!D105+základ!D106+základ!D107+základ!D108)</f>
        <v>10972364</v>
      </c>
      <c r="E102" s="57">
        <f>(základ!E103+základ!E105+základ!E106+základ!E107+základ!E108)</f>
        <v>5504294</v>
      </c>
      <c r="F102" s="57">
        <f>(základ!F103+základ!F105+základ!F106+základ!F107+základ!F108)</f>
        <v>5337683</v>
      </c>
      <c r="G102" s="57">
        <f>(základ!G103+základ!G105+základ!G106+základ!G107+základ!G108)</f>
        <v>165041</v>
      </c>
      <c r="H102" s="58">
        <f>(základ!H103+základ!H105+základ!H106+základ!H107+základ!H108)</f>
        <v>1570</v>
      </c>
      <c r="I102" s="58">
        <f>(základ!I103+základ!I105+základ!I106+základ!I107+základ!I108)</f>
        <v>9406</v>
      </c>
    </row>
    <row r="103" spans="1:9" ht="12" customHeight="1">
      <c r="A103" s="42" t="s">
        <v>102</v>
      </c>
      <c r="B103" s="108">
        <v>66</v>
      </c>
      <c r="C103" s="90">
        <f>základ!D103+základ!E103</f>
        <v>4441142</v>
      </c>
      <c r="D103" s="90">
        <v>2359163</v>
      </c>
      <c r="E103" s="90">
        <f>SUM(základ!F103:základ!H103)</f>
        <v>2081979</v>
      </c>
      <c r="F103" s="90">
        <v>1951266</v>
      </c>
      <c r="G103" s="90">
        <v>129466</v>
      </c>
      <c r="H103" s="91">
        <v>1247</v>
      </c>
      <c r="I103" s="91">
        <v>0</v>
      </c>
    </row>
    <row r="104" spans="1:9" ht="12" customHeight="1">
      <c r="A104" s="42" t="s">
        <v>103</v>
      </c>
      <c r="B104" s="108"/>
      <c r="C104" s="90"/>
      <c r="D104" s="90"/>
      <c r="E104" s="90"/>
      <c r="F104" s="90"/>
      <c r="G104" s="90"/>
      <c r="H104" s="91"/>
      <c r="I104" s="91"/>
    </row>
    <row r="105" spans="1:9" ht="12" customHeight="1">
      <c r="A105" s="42" t="s">
        <v>104</v>
      </c>
      <c r="B105" s="108">
        <v>67</v>
      </c>
      <c r="C105" s="90">
        <f>základ!D105+základ!E105</f>
        <v>339041</v>
      </c>
      <c r="D105" s="90">
        <v>257818</v>
      </c>
      <c r="E105" s="90">
        <f>SUM(základ!F105:základ!H105)</f>
        <v>81223</v>
      </c>
      <c r="F105" s="90">
        <v>80888</v>
      </c>
      <c r="G105" s="90">
        <v>282</v>
      </c>
      <c r="H105" s="91">
        <v>53</v>
      </c>
      <c r="I105" s="91">
        <v>0</v>
      </c>
    </row>
    <row r="106" spans="1:9" ht="12" customHeight="1">
      <c r="A106" s="42" t="s">
        <v>105</v>
      </c>
      <c r="B106" s="108">
        <v>68</v>
      </c>
      <c r="C106" s="90">
        <f>základ!D106+základ!E106</f>
        <v>1566300</v>
      </c>
      <c r="D106" s="90">
        <v>1087350</v>
      </c>
      <c r="E106" s="90">
        <f>SUM(základ!F106:základ!H106)</f>
        <v>478950</v>
      </c>
      <c r="F106" s="90">
        <v>478480</v>
      </c>
      <c r="G106" s="90">
        <v>470</v>
      </c>
      <c r="H106" s="91">
        <v>0</v>
      </c>
      <c r="I106" s="91">
        <v>9406</v>
      </c>
    </row>
    <row r="107" spans="1:9" ht="12" customHeight="1">
      <c r="A107" s="42" t="s">
        <v>106</v>
      </c>
      <c r="B107" s="108">
        <v>69</v>
      </c>
      <c r="C107" s="90">
        <f>základ!D107+základ!E107</f>
        <v>672932</v>
      </c>
      <c r="D107" s="90">
        <v>532980</v>
      </c>
      <c r="E107" s="90">
        <f>SUM(základ!F107:základ!H107)</f>
        <v>139952</v>
      </c>
      <c r="F107" s="90">
        <v>138322</v>
      </c>
      <c r="G107" s="90">
        <v>1630</v>
      </c>
      <c r="H107" s="91">
        <v>0</v>
      </c>
      <c r="I107" s="91">
        <v>0</v>
      </c>
    </row>
    <row r="108" spans="1:9" ht="12" customHeight="1">
      <c r="A108" s="51" t="s">
        <v>107</v>
      </c>
      <c r="B108" s="107">
        <v>70</v>
      </c>
      <c r="C108" s="102">
        <f>základ!D108+základ!E108</f>
        <v>9457243</v>
      </c>
      <c r="D108" s="102">
        <v>6735053</v>
      </c>
      <c r="E108" s="102">
        <f>SUM(základ!F108:základ!H108)</f>
        <v>2722190</v>
      </c>
      <c r="F108" s="102">
        <v>2688727</v>
      </c>
      <c r="G108" s="102">
        <v>33193</v>
      </c>
      <c r="H108" s="103">
        <v>270</v>
      </c>
      <c r="I108" s="103">
        <v>0</v>
      </c>
    </row>
    <row r="109" spans="1:9" ht="12" customHeight="1">
      <c r="A109" s="41" t="s">
        <v>108</v>
      </c>
      <c r="B109" s="107">
        <v>71</v>
      </c>
      <c r="C109" s="53">
        <f>základ!D109+základ!E109</f>
        <v>38549798</v>
      </c>
      <c r="D109" s="53">
        <v>21135902</v>
      </c>
      <c r="E109" s="53">
        <f>SUM(základ!F109:základ!H109)</f>
        <v>17413896</v>
      </c>
      <c r="F109" s="53">
        <v>16994737</v>
      </c>
      <c r="G109" s="53">
        <v>337410</v>
      </c>
      <c r="H109" s="54">
        <v>81749</v>
      </c>
      <c r="I109" s="54">
        <v>10000000</v>
      </c>
    </row>
    <row r="110" spans="1:9" ht="12" customHeight="1">
      <c r="A110" s="41" t="s">
        <v>109</v>
      </c>
      <c r="B110" s="107">
        <v>72</v>
      </c>
      <c r="C110" s="53">
        <f>základ!D110+základ!E110</f>
        <v>1483589</v>
      </c>
      <c r="D110" s="53">
        <v>1025355</v>
      </c>
      <c r="E110" s="53">
        <f>SUM(základ!F110:základ!H110)</f>
        <v>458234</v>
      </c>
      <c r="F110" s="53">
        <v>458174</v>
      </c>
      <c r="G110" s="53">
        <v>60</v>
      </c>
      <c r="H110" s="54">
        <v>0</v>
      </c>
      <c r="I110" s="54">
        <v>0</v>
      </c>
    </row>
    <row r="111" spans="1:9" ht="12" customHeight="1">
      <c r="A111" s="41" t="s">
        <v>110</v>
      </c>
      <c r="B111" s="107">
        <v>73</v>
      </c>
      <c r="C111" s="53">
        <f>základ!D111+základ!E111</f>
        <v>1900380</v>
      </c>
      <c r="D111" s="53">
        <v>1566670</v>
      </c>
      <c r="E111" s="53">
        <f>SUM(základ!F111:základ!H111)</f>
        <v>333710</v>
      </c>
      <c r="F111" s="53">
        <v>313504</v>
      </c>
      <c r="G111" s="53">
        <v>20206</v>
      </c>
      <c r="H111" s="54">
        <v>0</v>
      </c>
      <c r="I111" s="54">
        <v>2000</v>
      </c>
    </row>
    <row r="112" spans="1:9" ht="12" customHeight="1">
      <c r="A112" s="37" t="s">
        <v>111</v>
      </c>
      <c r="B112" s="105">
        <v>74</v>
      </c>
      <c r="C112" s="55">
        <f>SUM(základ!C114:základ!C117)</f>
        <v>16334938</v>
      </c>
      <c r="D112" s="55">
        <f>SUM(základ!D114:základ!D117)</f>
        <v>7689354</v>
      </c>
      <c r="E112" s="55">
        <f>SUM(základ!E114:základ!E117)</f>
        <v>8645584</v>
      </c>
      <c r="F112" s="55">
        <f>SUM(základ!F114:základ!F117)</f>
        <v>6541913</v>
      </c>
      <c r="G112" s="55">
        <f>SUM(základ!G114:základ!G117)</f>
        <v>1307895</v>
      </c>
      <c r="H112" s="56">
        <f>SUM(základ!H114:základ!H117)</f>
        <v>795776</v>
      </c>
      <c r="I112" s="56">
        <f>SUM(základ!I114:základ!I117)</f>
        <v>101307</v>
      </c>
    </row>
    <row r="113" spans="1:9" ht="12" customHeight="1">
      <c r="A113" s="42" t="s">
        <v>112</v>
      </c>
      <c r="B113" s="108"/>
      <c r="C113" s="90"/>
      <c r="D113" s="90"/>
      <c r="E113" s="90"/>
      <c r="F113" s="90"/>
      <c r="G113" s="90"/>
      <c r="H113" s="91"/>
      <c r="I113" s="91"/>
    </row>
    <row r="114" spans="1:9" ht="12" customHeight="1">
      <c r="A114" s="42" t="s">
        <v>113</v>
      </c>
      <c r="B114" s="108">
        <v>75</v>
      </c>
      <c r="C114" s="90">
        <f>základ!D114+základ!E114</f>
        <v>266160</v>
      </c>
      <c r="D114" s="90">
        <v>183130</v>
      </c>
      <c r="E114" s="90">
        <f>SUM(základ!F114:základ!H114)</f>
        <v>83030</v>
      </c>
      <c r="F114" s="90">
        <v>83030</v>
      </c>
      <c r="G114" s="90">
        <v>0</v>
      </c>
      <c r="H114" s="91">
        <v>0</v>
      </c>
      <c r="I114" s="91">
        <v>0</v>
      </c>
    </row>
    <row r="115" spans="1:9" ht="12" customHeight="1">
      <c r="A115" s="42" t="s">
        <v>114</v>
      </c>
      <c r="B115" s="108">
        <v>76</v>
      </c>
      <c r="C115" s="90">
        <f>základ!D115+základ!E115</f>
        <v>6525259</v>
      </c>
      <c r="D115" s="90">
        <v>3122839</v>
      </c>
      <c r="E115" s="90">
        <f>SUM(základ!F115:základ!H115)</f>
        <v>3402420</v>
      </c>
      <c r="F115" s="90">
        <v>2516748</v>
      </c>
      <c r="G115" s="90">
        <v>398597</v>
      </c>
      <c r="H115" s="91">
        <v>487075</v>
      </c>
      <c r="I115" s="91">
        <v>0</v>
      </c>
    </row>
    <row r="116" spans="1:9" ht="12" customHeight="1">
      <c r="A116" s="42" t="s">
        <v>115</v>
      </c>
      <c r="B116" s="108">
        <v>77</v>
      </c>
      <c r="C116" s="90">
        <f>základ!D116+základ!E116</f>
        <v>1319455</v>
      </c>
      <c r="D116" s="90">
        <v>994207</v>
      </c>
      <c r="E116" s="90">
        <f>SUM(základ!F116:základ!H116)</f>
        <v>325248</v>
      </c>
      <c r="F116" s="90">
        <v>292502</v>
      </c>
      <c r="G116" s="90">
        <v>32746</v>
      </c>
      <c r="H116" s="91">
        <v>0</v>
      </c>
      <c r="I116" s="91">
        <v>0</v>
      </c>
    </row>
    <row r="117" spans="1:9" ht="12" customHeight="1">
      <c r="A117" s="40" t="s">
        <v>116</v>
      </c>
      <c r="B117" s="105">
        <v>78</v>
      </c>
      <c r="C117" s="88">
        <f>základ!D117+základ!E117</f>
        <v>8224064</v>
      </c>
      <c r="D117" s="88">
        <v>3389178</v>
      </c>
      <c r="E117" s="88">
        <f>SUM(základ!F117:základ!H117)</f>
        <v>4834886</v>
      </c>
      <c r="F117" s="88">
        <v>3649633</v>
      </c>
      <c r="G117" s="88">
        <v>876552</v>
      </c>
      <c r="H117" s="89">
        <v>308701</v>
      </c>
      <c r="I117" s="89">
        <v>101307</v>
      </c>
    </row>
    <row r="118" spans="1:9" ht="12" customHeight="1">
      <c r="A118" s="41" t="s">
        <v>117</v>
      </c>
      <c r="B118" s="107">
        <v>79</v>
      </c>
      <c r="C118" s="53">
        <f>základ!D118+základ!E118</f>
        <v>326384433</v>
      </c>
      <c r="D118" s="53">
        <v>67848499</v>
      </c>
      <c r="E118" s="53">
        <f>SUM(základ!F118:základ!H118)</f>
        <v>258535934</v>
      </c>
      <c r="F118" s="53">
        <v>183879735</v>
      </c>
      <c r="G118" s="53">
        <v>32224946</v>
      </c>
      <c r="H118" s="54">
        <v>42431253</v>
      </c>
      <c r="I118" s="54">
        <v>98474</v>
      </c>
    </row>
    <row r="119" spans="1:9" ht="12" customHeight="1" thickBot="1">
      <c r="A119" s="52" t="s">
        <v>118</v>
      </c>
      <c r="B119" s="119">
        <v>80</v>
      </c>
      <c r="C119" s="84">
        <f>základ!D119+základ!E119</f>
        <v>4606698</v>
      </c>
      <c r="D119" s="84">
        <v>2745192</v>
      </c>
      <c r="E119" s="84">
        <f>SUM(základ!F119:základ!H119)</f>
        <v>1861506</v>
      </c>
      <c r="F119" s="84">
        <v>1809343</v>
      </c>
      <c r="G119" s="84">
        <v>51953</v>
      </c>
      <c r="H119" s="85">
        <v>210</v>
      </c>
      <c r="I119" s="85">
        <v>33779</v>
      </c>
    </row>
  </sheetData>
  <printOptions/>
  <pageMargins left="0.8267716535433072" right="0.3937007874015748" top="0.3937007874015748" bottom="0.3937007874015748" header="0.5118110236220472" footer="0.03937007874015748"/>
  <pageSetup horizontalDpi="600" verticalDpi="600" orientation="landscape" paperSize="9" r:id="rId1"/>
  <headerFooter alignWithMargins="0">
    <oddFooter xml:space="preserve">&amp;C </oddFooter>
  </headerFooter>
  <rowBreaks count="2" manualBreakCount="2">
    <brk id="42" max="65535" man="1"/>
    <brk id="8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Jurkiv_</cp:lastModifiedBy>
  <cp:lastPrinted>2002-04-11T07:10:41Z</cp:lastPrinted>
  <dcterms:created xsi:type="dcterms:W3CDTF">2002-04-11T07:11:01Z</dcterms:created>
  <cp:category/>
  <cp:version/>
  <cp:contentType/>
  <cp:contentStatus/>
</cp:coreProperties>
</file>