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5880" tabRatio="251" activeTab="0"/>
  </bookViews>
  <sheets>
    <sheet name="základ" sheetId="1" r:id="rId1"/>
  </sheets>
  <definedNames>
    <definedName name="DatumOdeslani1">$C$2:$C$2</definedName>
    <definedName name="DatumVytVystup1">$C$2:$C$2</definedName>
    <definedName name="ObdobiKumulativu1">$C$2:$C$2</definedName>
    <definedName name="_xlnm.Print_Area" localSheetId="0">'základ'!$A$1:$O$137</definedName>
    <definedName name="_xlnm.Print_Area">$D$7:$S$152</definedName>
    <definedName name="_xlnm.Print_Titles" localSheetId="0">'základ'!$A:$A</definedName>
    <definedName name="REFBAN1">$S$14:$S$14</definedName>
    <definedName name="REFNAZBAN1">$D$12:$D$12</definedName>
    <definedName name="REFOBD1">$S$13:$S$13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<sst xmlns="http://schemas.openxmlformats.org/spreadsheetml/2006/main" count="213" uniqueCount="133">
  <si>
    <t>NÁRODNÁ BANKA SLOVENSKA</t>
  </si>
  <si>
    <t>V (NBS) 32-01</t>
  </si>
  <si>
    <t>ROČNÝ  VÝKAZ  O  ÚVEROCH</t>
  </si>
  <si>
    <t>Strana: 1</t>
  </si>
  <si>
    <t>podľa krajov v slovenských korunách</t>
  </si>
  <si>
    <t>Banky celkom</t>
  </si>
  <si>
    <t>Stav ku dňu:</t>
  </si>
  <si>
    <t>31.12.2003</t>
  </si>
  <si>
    <t>Kód banky:</t>
  </si>
  <si>
    <t>CELKOM</t>
  </si>
  <si>
    <t>(údaje v tis. Sk)</t>
  </si>
  <si>
    <t xml:space="preserve">Úhrn </t>
  </si>
  <si>
    <t>v tom: úvery poskytnuté pobočkami banky podľa ich sídla v kraji</t>
  </si>
  <si>
    <t>EKONOMICKÉ     SEKTORY</t>
  </si>
  <si>
    <t>č. r.</t>
  </si>
  <si>
    <t xml:space="preserve">úverov </t>
  </si>
  <si>
    <t xml:space="preserve">Bratislavský </t>
  </si>
  <si>
    <t>Trnavský</t>
  </si>
  <si>
    <t>Trenčiansky</t>
  </si>
  <si>
    <t>Nitriansky</t>
  </si>
  <si>
    <t>Žilinský</t>
  </si>
  <si>
    <t>Bansko-     bystrický</t>
  </si>
  <si>
    <t>Prešovský</t>
  </si>
  <si>
    <t>Košický</t>
  </si>
  <si>
    <t>klientov</t>
  </si>
  <si>
    <t>01</t>
  </si>
  <si>
    <t>02</t>
  </si>
  <si>
    <t>03</t>
  </si>
  <si>
    <t>04</t>
  </si>
  <si>
    <t>05</t>
  </si>
  <si>
    <t>06</t>
  </si>
  <si>
    <t>07</t>
  </si>
  <si>
    <t>08</t>
  </si>
  <si>
    <t>a</t>
  </si>
  <si>
    <t>b</t>
  </si>
  <si>
    <t xml:space="preserve"> ÚHRNOM   ( r. 2, 6,10, 14, 23 až  27)  </t>
  </si>
  <si>
    <t xml:space="preserve"> Nefinančné korporácie</t>
  </si>
  <si>
    <t xml:space="preserve">  - verejné </t>
  </si>
  <si>
    <t xml:space="preserve">  - súkromné </t>
  </si>
  <si>
    <t xml:space="preserve">  - pod zahraničnou kontrolou</t>
  </si>
  <si>
    <t> Finančné  korporácie  -   S.123 a S.124</t>
  </si>
  <si>
    <t xml:space="preserve">  - súkromné</t>
  </si>
  <si>
    <t xml:space="preserve"> Poisťovacie korporácie a penzijné fondy  -  S.125</t>
  </si>
  <si>
    <t xml:space="preserve">  - verejné</t>
  </si>
  <si>
    <t> Verejná  správa</t>
  </si>
  <si>
    <t xml:space="preserve">   - ústredna štátna správa</t>
  </si>
  <si>
    <t xml:space="preserve">        z toho:   iné fondy</t>
  </si>
  <si>
    <t xml:space="preserve">                      z toho:  Fond národného majetku</t>
  </si>
  <si>
    <t xml:space="preserve">   - miestna samospráva</t>
  </si>
  <si>
    <t xml:space="preserve">   - fondy sociálneho zabezpečenia</t>
  </si>
  <si>
    <t xml:space="preserve">     v tom: Národný úrad práce</t>
  </si>
  <si>
    <t xml:space="preserve">               zdravotné poisťovne</t>
  </si>
  <si>
    <t xml:space="preserve">               Sociálna poisťovňa</t>
  </si>
  <si>
    <t> Neziskové inštititúcie slúžiace prevažne domácnostiam</t>
  </si>
  <si>
    <t xml:space="preserve"> Domácnosti (živnosti)</t>
  </si>
  <si>
    <t xml:space="preserve"> Obyvateľstvo (účty občanov)</t>
  </si>
  <si>
    <t xml:space="preserve"> Zahraničie (nerezidenti)</t>
  </si>
  <si>
    <t xml:space="preserve"> Nezaradené do sektorov</t>
  </si>
  <si>
    <t>Strana: 2</t>
  </si>
  <si>
    <t>ODVETVOVÁ  KLASIFIKÁCIA</t>
  </si>
  <si>
    <t> ÚHRNOM  ( r. 29, 32, 33, 39, 63, 66, 67, 71, 72, 78, 82, 88-91, 96, 97 )</t>
  </si>
  <si>
    <t> Poľnohospodárstvo, poľovníctvo a lesníctvo</t>
  </si>
  <si>
    <t xml:space="preserve">   Poľnohospodárstvo, poľovníctvo a súvisiace služby</t>
  </si>
  <si>
    <t xml:space="preserve">   Lesníctvo, ťažba dreva a súvisiace služby</t>
  </si>
  <si>
    <t> Rybolov,  chov rýb</t>
  </si>
  <si>
    <t> Ťažba nerastných surovín</t>
  </si>
  <si>
    <t xml:space="preserve">   Ťažba čierneho, hnedého uhlia a lignitu; ťažba rašeliny</t>
  </si>
  <si>
    <t xml:space="preserve">   Ťažba ropy a zemného plynu;súvisiace  služby okrem prieskumu</t>
  </si>
  <si>
    <t xml:space="preserve">   Ťažba a úprava uránových a tóriových rúd</t>
  </si>
  <si>
    <t xml:space="preserve">   Ťažba a úprava rúd</t>
  </si>
  <si>
    <t xml:space="preserve">   Ťažba a úprava ostatných nerastov</t>
  </si>
  <si>
    <t> Priemyselná výroba - spolu</t>
  </si>
  <si>
    <t xml:space="preserve">Výroba potravín a nápojov </t>
  </si>
  <si>
    <t>Výroba  tabakových výrobkov</t>
  </si>
  <si>
    <t>Výroba  textílií</t>
  </si>
  <si>
    <t>Výroba odevov; úprava  a farbenie  kožušín</t>
  </si>
  <si>
    <t>Spracúvanie dreva a výroba výrobkov z dreva a korku okrem výroby  nábytku, výroba výrobkov zo slamy, prútia a podobných materiálov</t>
  </si>
  <si>
    <t>Výroba celulózy, papiera a výrobkov z papiera</t>
  </si>
  <si>
    <t xml:space="preserve"> Výroba chemikálií, chemických výrobkov a chemických vlákien</t>
  </si>
  <si>
    <t xml:space="preserve"> Výroba výrobkov z gumy a plastov </t>
  </si>
  <si>
    <t xml:space="preserve"> Výroba ostatných nekovových  minerálnych výrobkov</t>
  </si>
  <si>
    <t xml:space="preserve"> Výroba kovov a kovových výrobkov</t>
  </si>
  <si>
    <t xml:space="preserve"> Výroba kovových konštrukcií a kovových
 výrobkov okrem výroby strojov a zariadení</t>
  </si>
  <si>
    <t xml:space="preserve"> Výroba strojov a zariadení</t>
  </si>
  <si>
    <t xml:space="preserve"> Výroba kancelárskych strojov a počítačov</t>
  </si>
  <si>
    <t xml:space="preserve"> Výroba elektrických strojov a prístrojov</t>
  </si>
  <si>
    <t>Strana: 3</t>
  </si>
  <si>
    <t>Bansko-bystrický</t>
  </si>
  <si>
    <t xml:space="preserve"> Výroba motorových vozidiel, prívesov a návesov</t>
  </si>
  <si>
    <t xml:space="preserve"> Výroba ostatných dopravných zariadení</t>
  </si>
  <si>
    <t>Výroba nábytku; výroba i.n.</t>
  </si>
  <si>
    <t xml:space="preserve">Recyklovanie </t>
  </si>
  <si>
    <t> Výroba a rozvod elektriny, plynu a vody</t>
  </si>
  <si>
    <t>Výroba a rozvod elektriny, plynu ,pary a teplej vody</t>
  </si>
  <si>
    <t>Úprava a rozvod  vody</t>
  </si>
  <si>
    <t>Stavebníctvo</t>
  </si>
  <si>
    <t> Hotely a reštaurácie</t>
  </si>
  <si>
    <t> Doprava, skladovanie, pošty a telekomunikácie</t>
  </si>
  <si>
    <t>Pozemná doprava, potrubná doprava</t>
  </si>
  <si>
    <t>Vodná doprava</t>
  </si>
  <si>
    <t>Letecká a kozmická doprava</t>
  </si>
  <si>
    <t>Pošty a telekomunikácie</t>
  </si>
  <si>
    <t> Finančné  sprostredkovanie</t>
  </si>
  <si>
    <t xml:space="preserve">   Pomocné činnosti súvisiace s finančným sprostredkovaním</t>
  </si>
  <si>
    <t> Nehnuteľnosti, prenájom a obchodné činnosti</t>
  </si>
  <si>
    <t xml:space="preserve">   Činnosti v oblasti nehnuteľností</t>
  </si>
  <si>
    <t>Strana: 4</t>
  </si>
  <si>
    <t>Počítačové a súvisiace činnosti</t>
  </si>
  <si>
    <t>Výskum a vývoj</t>
  </si>
  <si>
    <t>Iné obchodné služby</t>
  </si>
  <si>
    <t> Verejná správa, obrana, povinné sociálne zabezpečenie</t>
  </si>
  <si>
    <t> Školstvo</t>
  </si>
  <si>
    <t> Zdravotníctvo a sociálna pomoc</t>
  </si>
  <si>
    <t> Ostatné spoločenské, sociálne a osobné služby</t>
  </si>
  <si>
    <t xml:space="preserve">Činnosti členských organizácií </t>
  </si>
  <si>
    <t xml:space="preserve"> Rekreačné, kultúrne a športové činnosti</t>
  </si>
  <si>
    <t>Ostatné služby</t>
  </si>
  <si>
    <t>Činnosti  domácností a obyvateľstvo</t>
  </si>
  <si>
    <t> Exteritoriálne organiácie a združenia a ostatní nerezidenti</t>
  </si>
  <si>
    <t>Vyčiňovanie a úprava kože; výroba brašnárskeho
 a sedlárskeho tovaru a obuvi</t>
  </si>
  <si>
    <t>Vydavateľstvo, tlač a reprodukcia nahradných
 nosičov záznamu</t>
  </si>
  <si>
    <t>Výroba koksu, rafinovaných ropných produktov a
 jadrového paliva</t>
  </si>
  <si>
    <t> Výroba rádiových, televíznych a komunikačných 
zariadení a prístrojov</t>
  </si>
  <si>
    <t> Výroba zdravotníckych, presných a optických
 prístrojov, hodín a hodiniek</t>
  </si>
  <si>
    <t>Veľkoobchod a maloobchod, oprava motorových vozidiel,
 motocyklov a spotrebného tovaru</t>
  </si>
  <si>
    <t>Predaj, údržba a oprava motorových vozidiel a motocyklov;
 maloobchodný predaj pohonných látok</t>
  </si>
  <si>
    <t>Veľkoobchod a sprostredkovanie veľkoobchodu
 okrem motorových vozidiel a motocyklov</t>
  </si>
  <si>
    <t>Maloobchod okrem motorových vozidiel a motocyklov;
 oprava tovaru osobnej potreby a potrieb pre domácnosť</t>
  </si>
  <si>
    <t>Vedľajšie pomocné činnosti v doprave;
 činnosti cestovných kancelárií</t>
  </si>
  <si>
    <t xml:space="preserve">   Finančné sprostredkovanie okrem poistenia a 
   dôchodkového zabezpečenia</t>
  </si>
  <si>
    <t xml:space="preserve">   Poistenie a dôchodkové zabezpečenie okrem povinného
   sociálneho zabezpečenia</t>
  </si>
  <si>
    <t>Prenájom strojov a zariadení bez obsluhy; prenájom
 tovaru osobnej spotreby a potrieb pre domácnosť</t>
  </si>
  <si>
    <t> Odstraňovanie odpadových vôd a odpadov, 
 hygienické a podobné činnosti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</si>
</sst>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2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Times New Roman CE"/>
      <family val="0"/>
    </font>
    <font>
      <sz val="7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7"/>
      <name val="Times New Roman CE"/>
      <family val="0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133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centerContinuous"/>
      <protection hidden="1"/>
    </xf>
    <xf numFmtId="0" fontId="11" fillId="0" borderId="2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/>
      <protection hidden="1"/>
    </xf>
    <xf numFmtId="0" fontId="11" fillId="0" borderId="0" xfId="0" applyFont="1" applyFill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/>
      <protection hidden="1"/>
    </xf>
    <xf numFmtId="0" fontId="10" fillId="0" borderId="7" xfId="0" applyFont="1" applyFill="1" applyBorder="1" applyAlignment="1" applyProtection="1">
      <alignment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10" fillId="0" borderId="9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 vertical="top"/>
      <protection hidden="1"/>
    </xf>
    <xf numFmtId="0" fontId="10" fillId="0" borderId="12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4" xfId="0" applyFont="1" applyFill="1" applyBorder="1" applyAlignment="1" applyProtection="1">
      <alignment horizontal="centerContinuous" vertical="center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10" fillId="0" borderId="19" xfId="0" applyFont="1" applyFill="1" applyBorder="1" applyAlignment="1" applyProtection="1">
      <alignment/>
      <protection hidden="1"/>
    </xf>
    <xf numFmtId="0" fontId="10" fillId="0" borderId="20" xfId="0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/>
      <protection hidden="1"/>
    </xf>
    <xf numFmtId="0" fontId="10" fillId="0" borderId="23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/>
      <protection hidden="1"/>
    </xf>
    <xf numFmtId="0" fontId="10" fillId="0" borderId="27" xfId="0" applyFont="1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/>
      <protection hidden="1"/>
    </xf>
    <xf numFmtId="0" fontId="10" fillId="0" borderId="31" xfId="0" applyFont="1" applyFill="1" applyBorder="1" applyAlignment="1" applyProtection="1">
      <alignment/>
      <protection hidden="1"/>
    </xf>
    <xf numFmtId="0" fontId="10" fillId="0" borderId="28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vertical="center"/>
      <protection hidden="1"/>
    </xf>
    <xf numFmtId="0" fontId="10" fillId="0" borderId="32" xfId="0" applyFont="1" applyFill="1" applyBorder="1" applyAlignment="1" applyProtection="1">
      <alignment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/>
      <protection hidden="1"/>
    </xf>
    <xf numFmtId="0" fontId="10" fillId="0" borderId="35" xfId="0" applyFont="1" applyFill="1" applyBorder="1" applyAlignment="1" applyProtection="1">
      <alignment/>
      <protection hidden="1"/>
    </xf>
    <xf numFmtId="0" fontId="10" fillId="0" borderId="36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Continuous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/>
      <protection hidden="1"/>
    </xf>
    <xf numFmtId="0" fontId="10" fillId="0" borderId="42" xfId="0" applyFont="1" applyFill="1" applyBorder="1" applyAlignment="1" applyProtection="1">
      <alignment/>
      <protection hidden="1"/>
    </xf>
    <xf numFmtId="0" fontId="6" fillId="0" borderId="43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vertical="center"/>
      <protection hidden="1"/>
    </xf>
    <xf numFmtId="0" fontId="10" fillId="0" borderId="44" xfId="0" applyFont="1" applyFill="1" applyBorder="1" applyAlignment="1" applyProtection="1">
      <alignment vertical="center"/>
      <protection hidden="1"/>
    </xf>
    <xf numFmtId="0" fontId="10" fillId="0" borderId="45" xfId="0" applyFont="1" applyFill="1" applyBorder="1" applyAlignment="1" applyProtection="1">
      <alignment vertic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6" fillId="0" borderId="46" xfId="0" applyFont="1" applyFill="1" applyBorder="1" applyAlignment="1" applyProtection="1">
      <alignment vertical="center"/>
      <protection hidden="1"/>
    </xf>
    <xf numFmtId="0" fontId="10" fillId="0" borderId="38" xfId="0" applyFont="1" applyFill="1" applyBorder="1" applyAlignment="1" applyProtection="1">
      <alignment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horizontal="left" vertical="center"/>
      <protection hidden="1"/>
    </xf>
    <xf numFmtId="0" fontId="6" fillId="0" borderId="46" xfId="0" applyFont="1" applyFill="1" applyBorder="1" applyAlignment="1" applyProtection="1">
      <alignment horizontal="left" vertical="top"/>
      <protection hidden="1"/>
    </xf>
    <xf numFmtId="0" fontId="10" fillId="0" borderId="47" xfId="0" applyFont="1" applyFill="1" applyBorder="1" applyAlignment="1" applyProtection="1">
      <alignment/>
      <protection hidden="1"/>
    </xf>
    <xf numFmtId="0" fontId="6" fillId="0" borderId="48" xfId="0" applyFont="1" applyFill="1" applyBorder="1" applyAlignment="1" applyProtection="1">
      <alignment horizontal="left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/>
      <protection hidden="1"/>
    </xf>
    <xf numFmtId="0" fontId="10" fillId="0" borderId="51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10" fillId="0" borderId="44" xfId="0" applyFont="1" applyFill="1" applyBorder="1" applyAlignment="1" applyProtection="1">
      <alignment horizontal="centerContinuous" vertical="center"/>
      <protection hidden="1"/>
    </xf>
    <xf numFmtId="0" fontId="10" fillId="0" borderId="43" xfId="0" applyFont="1" applyFill="1" applyBorder="1" applyAlignment="1" applyProtection="1">
      <alignment vertical="center"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vertical="center"/>
      <protection hidden="1"/>
    </xf>
    <xf numFmtId="0" fontId="6" fillId="0" borderId="45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55" xfId="0" applyFont="1" applyFill="1" applyBorder="1" applyAlignment="1" applyProtection="1">
      <alignment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/>
      <protection hidden="1"/>
    </xf>
    <xf numFmtId="0" fontId="10" fillId="0" borderId="58" xfId="0" applyFont="1" applyFill="1" applyBorder="1" applyAlignment="1" applyProtection="1">
      <alignment/>
      <protection hidden="1"/>
    </xf>
    <xf numFmtId="0" fontId="6" fillId="0" borderId="59" xfId="0" applyFont="1" applyFill="1" applyBorder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6" fillId="0" borderId="38" xfId="0" applyFont="1" applyFill="1" applyBorder="1" applyAlignment="1" applyProtection="1">
      <alignment horizontal="left" vertical="center"/>
      <protection hidden="1"/>
    </xf>
    <xf numFmtId="0" fontId="10" fillId="0" borderId="41" xfId="0" applyFont="1" applyFill="1" applyBorder="1" applyAlignment="1" applyProtection="1">
      <alignment/>
      <protection hidden="1"/>
    </xf>
    <xf numFmtId="0" fontId="10" fillId="0" borderId="62" xfId="0" applyFont="1" applyFill="1" applyBorder="1" applyAlignment="1" applyProtection="1">
      <alignment/>
      <protection hidden="1"/>
    </xf>
    <xf numFmtId="0" fontId="10" fillId="0" borderId="63" xfId="0" applyFont="1" applyFill="1" applyBorder="1" applyAlignment="1" applyProtection="1">
      <alignment vertical="center"/>
      <protection hidden="1"/>
    </xf>
    <xf numFmtId="0" fontId="10" fillId="0" borderId="64" xfId="0" applyFont="1" applyFill="1" applyBorder="1" applyAlignment="1" applyProtection="1">
      <alignment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horizontal="left" vertical="top" wrapText="1"/>
      <protection hidden="1"/>
    </xf>
    <xf numFmtId="0" fontId="6" fillId="0" borderId="46" xfId="0" applyFont="1" applyFill="1" applyBorder="1" applyAlignment="1" applyProtection="1">
      <alignment horizontal="left" vertical="center" wrapText="1"/>
      <protection hidden="1"/>
    </xf>
    <xf numFmtId="0" fontId="10" fillId="0" borderId="43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showZeros="0" tabSelected="1" showOutlineSymbols="0" workbookViewId="0" topLeftCell="A1">
      <selection activeCell="A3" sqref="A3"/>
    </sheetView>
  </sheetViews>
  <sheetFormatPr defaultColWidth="9.125" defaultRowHeight="12"/>
  <cols>
    <col min="1" max="1" width="37.25390625" style="2" customWidth="1"/>
    <col min="2" max="2" width="3.875" style="1" customWidth="1"/>
    <col min="3" max="3" width="9.625" style="1" customWidth="1"/>
    <col min="4" max="15" width="8.75390625" style="1" customWidth="1"/>
    <col min="16" max="16" width="8.00390625" style="1" customWidth="1"/>
  </cols>
  <sheetData>
    <row r="1" spans="1:15" ht="12">
      <c r="A1" s="7" t="s">
        <v>0</v>
      </c>
      <c r="B1" s="9"/>
      <c r="C1" s="9"/>
      <c r="D1" s="10"/>
      <c r="E1" s="10"/>
      <c r="F1" s="9"/>
      <c r="G1" s="11"/>
      <c r="H1" s="9"/>
      <c r="I1" s="9"/>
      <c r="J1" s="9"/>
      <c r="K1" s="9"/>
      <c r="L1" s="4"/>
      <c r="M1" s="4"/>
      <c r="N1" s="10"/>
      <c r="O1" s="12"/>
    </row>
    <row r="2" spans="1:15" ht="1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13" t="s">
        <v>1</v>
      </c>
      <c r="O2" s="14"/>
    </row>
    <row r="3" spans="1:15" ht="12">
      <c r="A3" s="7"/>
      <c r="B3" s="10"/>
      <c r="C3" s="10"/>
      <c r="D3" s="10"/>
      <c r="E3" s="5"/>
      <c r="G3" s="15" t="s">
        <v>2</v>
      </c>
      <c r="H3" s="5"/>
      <c r="I3" s="9"/>
      <c r="J3" s="9"/>
      <c r="K3" s="9"/>
      <c r="L3" s="9"/>
      <c r="M3" s="9"/>
      <c r="N3" s="16" t="s">
        <v>3</v>
      </c>
      <c r="O3" s="17"/>
    </row>
    <row r="4" spans="1:14" ht="12.75">
      <c r="A4" s="7"/>
      <c r="B4" s="9"/>
      <c r="C4" s="9"/>
      <c r="D4" s="9"/>
      <c r="E4" s="5"/>
      <c r="G4" s="18" t="s">
        <v>4</v>
      </c>
      <c r="H4" s="5"/>
      <c r="I4" s="9"/>
      <c r="J4" s="9"/>
      <c r="K4" s="9"/>
      <c r="L4" s="9"/>
      <c r="M4" s="9"/>
      <c r="N4" s="9"/>
    </row>
    <row r="5" spans="2:14" ht="1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2">
      <c r="A6" s="19"/>
      <c r="B6" s="11"/>
      <c r="C6" s="9"/>
      <c r="D6" s="9"/>
      <c r="E6" s="9"/>
      <c r="F6" s="9"/>
      <c r="G6" s="9"/>
      <c r="H6" s="9"/>
      <c r="I6" s="9"/>
      <c r="J6" s="9"/>
      <c r="K6" s="9"/>
      <c r="L6" s="5"/>
      <c r="N6" s="20" t="s">
        <v>6</v>
      </c>
      <c r="O6" s="21" t="s">
        <v>7</v>
      </c>
      <c r="P6" s="3"/>
    </row>
    <row r="7" spans="1:16" ht="12">
      <c r="A7" s="19"/>
      <c r="B7" s="9"/>
      <c r="C7" s="9"/>
      <c r="D7" s="9"/>
      <c r="E7" s="9"/>
      <c r="F7" s="9"/>
      <c r="G7" s="9"/>
      <c r="H7" s="9"/>
      <c r="I7" s="9"/>
      <c r="J7" s="9"/>
      <c r="K7" s="9"/>
      <c r="L7" s="5"/>
      <c r="N7" s="20" t="s">
        <v>8</v>
      </c>
      <c r="O7" s="21" t="s">
        <v>9</v>
      </c>
      <c r="P7" s="3"/>
    </row>
    <row r="8" spans="1:12" ht="12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5" ht="12.75" thickBot="1">
      <c r="A9" s="7" t="s">
        <v>5</v>
      </c>
      <c r="O9" s="22" t="s">
        <v>10</v>
      </c>
    </row>
    <row r="10" spans="1:15" s="5" customFormat="1" ht="12">
      <c r="A10" s="25"/>
      <c r="B10" s="26"/>
      <c r="C10" s="26" t="s">
        <v>11</v>
      </c>
      <c r="D10" s="27"/>
      <c r="E10" s="27"/>
      <c r="F10" s="27"/>
      <c r="G10" s="27"/>
      <c r="H10" s="27" t="s">
        <v>12</v>
      </c>
      <c r="I10" s="27"/>
      <c r="J10" s="27"/>
      <c r="K10" s="27"/>
      <c r="L10" s="27"/>
      <c r="M10" s="27"/>
      <c r="N10" s="27"/>
      <c r="O10" s="28"/>
    </row>
    <row r="11" spans="1:15" s="5" customFormat="1" ht="21">
      <c r="A11" s="29" t="s">
        <v>13</v>
      </c>
      <c r="B11" s="30" t="s">
        <v>14</v>
      </c>
      <c r="C11" s="30" t="s">
        <v>15</v>
      </c>
      <c r="D11" s="31" t="s">
        <v>16</v>
      </c>
      <c r="E11" s="31" t="s">
        <v>17</v>
      </c>
      <c r="F11" s="31" t="s">
        <v>18</v>
      </c>
      <c r="G11" s="31" t="s">
        <v>19</v>
      </c>
      <c r="H11" s="31" t="s">
        <v>20</v>
      </c>
      <c r="I11" s="24" t="s">
        <v>21</v>
      </c>
      <c r="J11" s="31" t="s">
        <v>22</v>
      </c>
      <c r="K11" s="31" t="s">
        <v>23</v>
      </c>
      <c r="L11" s="32"/>
      <c r="M11" s="32"/>
      <c r="N11" s="32"/>
      <c r="O11" s="33"/>
    </row>
    <row r="12" spans="1:15" s="5" customFormat="1" ht="12">
      <c r="A12" s="34"/>
      <c r="B12" s="35"/>
      <c r="C12" s="36" t="s">
        <v>24</v>
      </c>
      <c r="D12" s="37" t="s">
        <v>25</v>
      </c>
      <c r="E12" s="38" t="s">
        <v>26</v>
      </c>
      <c r="F12" s="38" t="s">
        <v>27</v>
      </c>
      <c r="G12" s="38" t="s">
        <v>28</v>
      </c>
      <c r="H12" s="38" t="s">
        <v>29</v>
      </c>
      <c r="I12" s="38" t="s">
        <v>30</v>
      </c>
      <c r="J12" s="38" t="s">
        <v>31</v>
      </c>
      <c r="K12" s="38" t="s">
        <v>32</v>
      </c>
      <c r="L12" s="38"/>
      <c r="M12" s="38"/>
      <c r="N12" s="38"/>
      <c r="O12" s="39"/>
    </row>
    <row r="13" spans="1:15" s="5" customFormat="1" ht="12">
      <c r="A13" s="40" t="s">
        <v>33</v>
      </c>
      <c r="B13" s="41" t="s">
        <v>34</v>
      </c>
      <c r="C13" s="41">
        <v>1</v>
      </c>
      <c r="D13" s="41">
        <v>2</v>
      </c>
      <c r="E13" s="41">
        <v>3</v>
      </c>
      <c r="F13" s="41">
        <v>4</v>
      </c>
      <c r="G13" s="41">
        <v>5</v>
      </c>
      <c r="H13" s="41">
        <v>6</v>
      </c>
      <c r="I13" s="41">
        <v>7</v>
      </c>
      <c r="J13" s="41">
        <v>8</v>
      </c>
      <c r="K13" s="41">
        <v>9</v>
      </c>
      <c r="L13" s="41">
        <v>10</v>
      </c>
      <c r="M13" s="41">
        <v>11</v>
      </c>
      <c r="N13" s="41">
        <v>12</v>
      </c>
      <c r="O13" s="42">
        <v>13</v>
      </c>
    </row>
    <row r="14" spans="1:15" s="5" customFormat="1" ht="12">
      <c r="A14" s="44" t="s">
        <v>35</v>
      </c>
      <c r="B14" s="45">
        <v>1</v>
      </c>
      <c r="C14" s="46">
        <f>SUM(základ!D14:základ!O14)</f>
        <v>312459242</v>
      </c>
      <c r="D14" s="46">
        <f>(základ!D15+základ!D19+základ!D23+základ!D27+základ!D36+základ!D37+základ!D38+základ!D39+základ!D40)</f>
        <v>239659079</v>
      </c>
      <c r="E14" s="46">
        <f>(základ!E15+základ!E19+základ!E23+základ!E27+základ!E36+základ!E37+základ!E38+základ!E39+základ!E40)</f>
        <v>8721588</v>
      </c>
      <c r="F14" s="46">
        <f>(základ!F15+základ!F19+základ!F23+základ!F27+základ!F36+základ!F37+základ!F38+základ!F39+základ!F40)</f>
        <v>8910527</v>
      </c>
      <c r="G14" s="46">
        <f>(základ!G15+základ!G19+základ!G23+základ!G27+základ!G36+základ!G37+základ!G38+základ!G39+základ!G40)</f>
        <v>10780779</v>
      </c>
      <c r="H14" s="46">
        <f>(základ!H15+základ!H19+základ!H23+základ!H27+základ!H36+základ!H37+základ!H38+základ!H39+základ!H40)</f>
        <v>9222133</v>
      </c>
      <c r="I14" s="46">
        <f>(základ!I15+základ!I19+základ!I23+základ!I27+základ!I36+základ!I37+základ!I38+základ!I39+základ!I40)</f>
        <v>12656088</v>
      </c>
      <c r="J14" s="46">
        <f>(základ!J15+základ!J19+základ!J23+základ!J27+základ!J36+základ!J37+základ!J38+základ!J39+základ!J40)</f>
        <v>9360003</v>
      </c>
      <c r="K14" s="46">
        <f>(základ!K15+základ!K19+základ!K23+základ!K27+základ!K36+základ!K37+základ!K38+základ!K39+základ!K40)</f>
        <v>13149045</v>
      </c>
      <c r="L14" s="46">
        <f>(základ!L15+základ!L19+základ!L23+základ!L27+základ!L36+základ!L37+základ!L38+základ!L39+základ!L40)</f>
        <v>0</v>
      </c>
      <c r="M14" s="46">
        <f>(základ!M15+základ!M19+základ!M23+základ!M27+základ!M36+základ!M37+základ!M38+základ!M39+základ!M40)</f>
        <v>0</v>
      </c>
      <c r="N14" s="46">
        <f>(základ!N15+základ!N19+základ!N23+základ!N27+základ!N36+základ!N37+základ!N38+základ!N39+základ!N40)</f>
        <v>0</v>
      </c>
      <c r="O14" s="47">
        <f>(základ!O15+základ!O19+základ!O23+základ!O27+základ!O36+základ!O37+základ!O38+základ!O39+základ!O40)</f>
        <v>0</v>
      </c>
    </row>
    <row r="15" spans="1:15" s="5" customFormat="1" ht="12">
      <c r="A15" s="48" t="s">
        <v>36</v>
      </c>
      <c r="B15" s="49">
        <v>2</v>
      </c>
      <c r="C15" s="50">
        <f>SUM(základ!D15:základ!O15)</f>
        <v>184914798</v>
      </c>
      <c r="D15" s="50">
        <f>SUM(základ!D16:základ!D18)</f>
        <v>145276018</v>
      </c>
      <c r="E15" s="50">
        <f>SUM(základ!E16:základ!E18)</f>
        <v>4302532</v>
      </c>
      <c r="F15" s="50">
        <f>SUM(základ!F16:základ!F18)</f>
        <v>5740576</v>
      </c>
      <c r="G15" s="50">
        <f>SUM(základ!G16:základ!G18)</f>
        <v>5604011</v>
      </c>
      <c r="H15" s="50">
        <f>SUM(základ!H16:základ!H18)</f>
        <v>4058164</v>
      </c>
      <c r="I15" s="50">
        <f>SUM(základ!I16:základ!I18)</f>
        <v>7357385</v>
      </c>
      <c r="J15" s="50">
        <f>SUM(základ!J16:základ!J18)</f>
        <v>5032792</v>
      </c>
      <c r="K15" s="50">
        <f>SUM(základ!K16:základ!K18)</f>
        <v>7543320</v>
      </c>
      <c r="L15" s="50">
        <f>SUM(základ!L16:základ!L18)</f>
        <v>0</v>
      </c>
      <c r="M15" s="50">
        <f>SUM(základ!M16:základ!M18)</f>
        <v>0</v>
      </c>
      <c r="N15" s="50">
        <f>SUM(základ!N16:základ!N18)</f>
        <v>0</v>
      </c>
      <c r="O15" s="51">
        <f>SUM(základ!O16:základ!O18)</f>
        <v>0</v>
      </c>
    </row>
    <row r="16" spans="1:15" s="5" customFormat="1" ht="12">
      <c r="A16" s="52" t="s">
        <v>37</v>
      </c>
      <c r="B16" s="53">
        <v>3</v>
      </c>
      <c r="C16" s="54">
        <f>SUM(základ!D16:základ!O16)</f>
        <v>55143159</v>
      </c>
      <c r="D16" s="54">
        <v>52537665</v>
      </c>
      <c r="E16" s="54">
        <v>305478</v>
      </c>
      <c r="F16" s="54">
        <v>116672</v>
      </c>
      <c r="G16" s="54">
        <v>191462</v>
      </c>
      <c r="H16" s="54">
        <v>603225</v>
      </c>
      <c r="I16" s="54">
        <v>614465</v>
      </c>
      <c r="J16" s="54">
        <v>74744</v>
      </c>
      <c r="K16" s="54">
        <v>699448</v>
      </c>
      <c r="L16" s="54"/>
      <c r="M16" s="54"/>
      <c r="N16" s="54"/>
      <c r="O16" s="55"/>
    </row>
    <row r="17" spans="1:15" s="5" customFormat="1" ht="12">
      <c r="A17" s="52" t="s">
        <v>38</v>
      </c>
      <c r="B17" s="53">
        <v>4</v>
      </c>
      <c r="C17" s="54">
        <f>SUM(základ!D17:základ!O17)</f>
        <v>109046839</v>
      </c>
      <c r="D17" s="54">
        <v>74103084</v>
      </c>
      <c r="E17" s="54">
        <v>3942579</v>
      </c>
      <c r="F17" s="54">
        <v>5233944</v>
      </c>
      <c r="G17" s="54">
        <v>5127972</v>
      </c>
      <c r="H17" s="54">
        <v>3416981</v>
      </c>
      <c r="I17" s="54">
        <v>6559856</v>
      </c>
      <c r="J17" s="54">
        <v>4864324</v>
      </c>
      <c r="K17" s="54">
        <v>5798099</v>
      </c>
      <c r="L17" s="54"/>
      <c r="M17" s="54"/>
      <c r="N17" s="54"/>
      <c r="O17" s="55"/>
    </row>
    <row r="18" spans="1:15" s="5" customFormat="1" ht="12">
      <c r="A18" s="56" t="s">
        <v>39</v>
      </c>
      <c r="B18" s="43">
        <v>5</v>
      </c>
      <c r="C18" s="46">
        <f>SUM(základ!D18:základ!O18)</f>
        <v>20724800</v>
      </c>
      <c r="D18" s="46">
        <v>18635269</v>
      </c>
      <c r="E18" s="46">
        <v>54475</v>
      </c>
      <c r="F18" s="46">
        <v>389960</v>
      </c>
      <c r="G18" s="46">
        <v>284577</v>
      </c>
      <c r="H18" s="46">
        <v>37958</v>
      </c>
      <c r="I18" s="46">
        <v>183064</v>
      </c>
      <c r="J18" s="46">
        <v>93724</v>
      </c>
      <c r="K18" s="46">
        <v>1045773</v>
      </c>
      <c r="L18" s="46"/>
      <c r="M18" s="46"/>
      <c r="N18" s="46"/>
      <c r="O18" s="47"/>
    </row>
    <row r="19" spans="1:15" s="5" customFormat="1" ht="12">
      <c r="A19" s="48" t="s">
        <v>40</v>
      </c>
      <c r="B19" s="49">
        <v>6</v>
      </c>
      <c r="C19" s="50">
        <f>SUM(základ!D19:základ!O19)</f>
        <v>23264333</v>
      </c>
      <c r="D19" s="50">
        <f>SUM(základ!D20:základ!D22)</f>
        <v>22297845</v>
      </c>
      <c r="E19" s="50">
        <f>SUM(základ!E20:základ!E22)</f>
        <v>3045</v>
      </c>
      <c r="F19" s="50">
        <f>SUM(základ!F20:základ!F22)</f>
        <v>77458</v>
      </c>
      <c r="G19" s="50">
        <f>SUM(základ!G20:základ!G22)</f>
        <v>0</v>
      </c>
      <c r="H19" s="50">
        <f>SUM(základ!H20:základ!H22)</f>
        <v>374358</v>
      </c>
      <c r="I19" s="50">
        <f>SUM(základ!I20:základ!I22)</f>
        <v>482498</v>
      </c>
      <c r="J19" s="50">
        <f>SUM(základ!J20:základ!J22)</f>
        <v>29128</v>
      </c>
      <c r="K19" s="50">
        <f>SUM(základ!K20:základ!K22)</f>
        <v>1</v>
      </c>
      <c r="L19" s="50">
        <f>SUM(základ!L20:základ!L22)</f>
        <v>0</v>
      </c>
      <c r="M19" s="50">
        <f>SUM(základ!M20:základ!M22)</f>
        <v>0</v>
      </c>
      <c r="N19" s="50">
        <f>SUM(základ!N20:základ!N22)</f>
        <v>0</v>
      </c>
      <c r="O19" s="51">
        <f>SUM(základ!O20:základ!O22)</f>
        <v>0</v>
      </c>
    </row>
    <row r="20" spans="1:15" s="5" customFormat="1" ht="12">
      <c r="A20" s="52" t="s">
        <v>37</v>
      </c>
      <c r="B20" s="53">
        <v>7</v>
      </c>
      <c r="C20" s="54">
        <f>SUM(základ!D20:základ!O20)</f>
        <v>502307</v>
      </c>
      <c r="D20" s="54">
        <v>502229</v>
      </c>
      <c r="E20" s="54">
        <v>78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/>
      <c r="M20" s="54"/>
      <c r="N20" s="54"/>
      <c r="O20" s="55"/>
    </row>
    <row r="21" spans="1:15" s="5" customFormat="1" ht="12">
      <c r="A21" s="52" t="s">
        <v>41</v>
      </c>
      <c r="B21" s="53">
        <v>8</v>
      </c>
      <c r="C21" s="54">
        <f>SUM(základ!D21:základ!O21)</f>
        <v>8618316</v>
      </c>
      <c r="D21" s="54">
        <v>7651906</v>
      </c>
      <c r="E21" s="54">
        <v>2967</v>
      </c>
      <c r="F21" s="54">
        <v>77458</v>
      </c>
      <c r="G21" s="54">
        <v>0</v>
      </c>
      <c r="H21" s="54">
        <v>374358</v>
      </c>
      <c r="I21" s="54">
        <v>482498</v>
      </c>
      <c r="J21" s="54">
        <v>29128</v>
      </c>
      <c r="K21" s="54">
        <v>1</v>
      </c>
      <c r="L21" s="54"/>
      <c r="M21" s="54"/>
      <c r="N21" s="54"/>
      <c r="O21" s="55"/>
    </row>
    <row r="22" spans="1:15" s="5" customFormat="1" ht="12">
      <c r="A22" s="52" t="s">
        <v>39</v>
      </c>
      <c r="B22" s="53">
        <v>9</v>
      </c>
      <c r="C22" s="54">
        <f>SUM(základ!D22:základ!O22)</f>
        <v>14143710</v>
      </c>
      <c r="D22" s="54">
        <v>14143710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/>
      <c r="M22" s="54"/>
      <c r="N22" s="54"/>
      <c r="O22" s="55"/>
    </row>
    <row r="23" spans="1:15" s="5" customFormat="1" ht="12">
      <c r="A23" s="48" t="s">
        <v>42</v>
      </c>
      <c r="B23" s="49">
        <v>10</v>
      </c>
      <c r="C23" s="50">
        <f>SUM(základ!D23:základ!O23)</f>
        <v>1121</v>
      </c>
      <c r="D23" s="50">
        <f>SUM(základ!D24:základ!D26)</f>
        <v>406</v>
      </c>
      <c r="E23" s="50">
        <f>SUM(základ!E24:základ!E26)</f>
        <v>20</v>
      </c>
      <c r="F23" s="50">
        <f>SUM(základ!F24:základ!F26)</f>
        <v>6</v>
      </c>
      <c r="G23" s="50">
        <f>SUM(základ!G24:základ!G26)</f>
        <v>19</v>
      </c>
      <c r="H23" s="50">
        <f>SUM(základ!H24:základ!H26)</f>
        <v>12</v>
      </c>
      <c r="I23" s="50">
        <f>SUM(základ!I24:základ!I26)</f>
        <v>350</v>
      </c>
      <c r="J23" s="50">
        <f>SUM(základ!J24:základ!J26)</f>
        <v>14</v>
      </c>
      <c r="K23" s="50">
        <f>SUM(základ!K24:základ!K26)</f>
        <v>294</v>
      </c>
      <c r="L23" s="50">
        <f>SUM(základ!L24:základ!L26)</f>
        <v>0</v>
      </c>
      <c r="M23" s="50">
        <f>SUM(základ!M24:základ!M26)</f>
        <v>0</v>
      </c>
      <c r="N23" s="50">
        <f>SUM(základ!N24:základ!N26)</f>
        <v>0</v>
      </c>
      <c r="O23" s="51">
        <f>SUM(základ!O24:základ!O26)</f>
        <v>0</v>
      </c>
    </row>
    <row r="24" spans="1:15" s="5" customFormat="1" ht="12">
      <c r="A24" s="57" t="s">
        <v>43</v>
      </c>
      <c r="B24" s="53">
        <v>11</v>
      </c>
      <c r="C24" s="54">
        <f>SUM(základ!D24:základ!O24)</f>
        <v>866</v>
      </c>
      <c r="D24" s="54">
        <v>152</v>
      </c>
      <c r="E24" s="54">
        <v>20</v>
      </c>
      <c r="F24" s="54">
        <v>6</v>
      </c>
      <c r="G24" s="54">
        <v>19</v>
      </c>
      <c r="H24" s="54">
        <v>12</v>
      </c>
      <c r="I24" s="54">
        <v>349</v>
      </c>
      <c r="J24" s="54">
        <v>14</v>
      </c>
      <c r="K24" s="54">
        <v>294</v>
      </c>
      <c r="L24" s="54"/>
      <c r="M24" s="54"/>
      <c r="N24" s="54"/>
      <c r="O24" s="55"/>
    </row>
    <row r="25" spans="1:15" s="5" customFormat="1" ht="12">
      <c r="A25" s="57" t="s">
        <v>38</v>
      </c>
      <c r="B25" s="58">
        <v>12</v>
      </c>
      <c r="C25" s="59">
        <f>SUM(základ!D25:základ!O25)</f>
        <v>82</v>
      </c>
      <c r="D25" s="59">
        <v>81</v>
      </c>
      <c r="E25" s="59">
        <v>0</v>
      </c>
      <c r="F25" s="59">
        <v>0</v>
      </c>
      <c r="G25" s="59">
        <v>0</v>
      </c>
      <c r="H25" s="59">
        <v>0</v>
      </c>
      <c r="I25" s="59">
        <v>1</v>
      </c>
      <c r="J25" s="59">
        <v>0</v>
      </c>
      <c r="K25" s="59">
        <v>0</v>
      </c>
      <c r="L25" s="59"/>
      <c r="M25" s="59"/>
      <c r="N25" s="59"/>
      <c r="O25" s="60"/>
    </row>
    <row r="26" spans="1:15" s="5" customFormat="1" ht="12">
      <c r="A26" s="56" t="s">
        <v>39</v>
      </c>
      <c r="B26" s="43">
        <v>13</v>
      </c>
      <c r="C26" s="46">
        <f>SUM(základ!D26:základ!O26)</f>
        <v>173</v>
      </c>
      <c r="D26" s="46">
        <v>173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/>
      <c r="M26" s="46"/>
      <c r="N26" s="46"/>
      <c r="O26" s="47"/>
    </row>
    <row r="27" spans="1:15" s="5" customFormat="1" ht="12">
      <c r="A27" s="61" t="s">
        <v>44</v>
      </c>
      <c r="B27" s="30">
        <v>14</v>
      </c>
      <c r="C27" s="62">
        <f>SUM(základ!D27:základ!O27)</f>
        <v>8655389</v>
      </c>
      <c r="D27" s="62">
        <f>základ!D28+základ!D31+základ!D32</f>
        <v>3821302</v>
      </c>
      <c r="E27" s="62">
        <f>základ!E28+základ!E31+základ!E32</f>
        <v>397216</v>
      </c>
      <c r="F27" s="62">
        <f>základ!F28+základ!F31+základ!F32</f>
        <v>237570</v>
      </c>
      <c r="G27" s="62">
        <f>základ!G28+základ!G31+základ!G32</f>
        <v>789476</v>
      </c>
      <c r="H27" s="62">
        <f>základ!H28+základ!H31+základ!H32</f>
        <v>916907</v>
      </c>
      <c r="I27" s="62">
        <f>základ!I28+základ!I31+základ!I32</f>
        <v>1044122</v>
      </c>
      <c r="J27" s="62">
        <f>základ!J28+základ!J31+základ!J32</f>
        <v>378777</v>
      </c>
      <c r="K27" s="62">
        <f>základ!K28+základ!K31+základ!K32</f>
        <v>1070019</v>
      </c>
      <c r="L27" s="62">
        <f>základ!L28+základ!L31+základ!L32</f>
        <v>0</v>
      </c>
      <c r="M27" s="62">
        <f>základ!M28+základ!M31+základ!M32</f>
        <v>0</v>
      </c>
      <c r="N27" s="62">
        <f>základ!N28+základ!N31+základ!N32</f>
        <v>0</v>
      </c>
      <c r="O27" s="63">
        <f>základ!O28+základ!O31+základ!O32</f>
        <v>0</v>
      </c>
    </row>
    <row r="28" spans="1:15" s="5" customFormat="1" ht="12">
      <c r="A28" s="52" t="s">
        <v>45</v>
      </c>
      <c r="B28" s="53">
        <v>15</v>
      </c>
      <c r="C28" s="54">
        <f>SUM(základ!D28:základ!O28)</f>
        <v>2975477</v>
      </c>
      <c r="D28" s="54">
        <v>2974272</v>
      </c>
      <c r="E28" s="54">
        <v>1</v>
      </c>
      <c r="F28" s="54">
        <v>0</v>
      </c>
      <c r="G28" s="54">
        <v>5</v>
      </c>
      <c r="H28" s="54">
        <v>1</v>
      </c>
      <c r="I28" s="54">
        <v>1159</v>
      </c>
      <c r="J28" s="54">
        <v>39</v>
      </c>
      <c r="K28" s="54">
        <v>0</v>
      </c>
      <c r="L28" s="54"/>
      <c r="M28" s="54"/>
      <c r="N28" s="54"/>
      <c r="O28" s="55"/>
    </row>
    <row r="29" spans="1:15" s="5" customFormat="1" ht="12">
      <c r="A29" s="52" t="s">
        <v>46</v>
      </c>
      <c r="B29" s="53">
        <v>16</v>
      </c>
      <c r="C29" s="54">
        <f>SUM(základ!D29:základ!O29)</f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/>
      <c r="M29" s="54"/>
      <c r="N29" s="54"/>
      <c r="O29" s="55"/>
    </row>
    <row r="30" spans="1:15" s="5" customFormat="1" ht="12">
      <c r="A30" s="52" t="s">
        <v>47</v>
      </c>
      <c r="B30" s="53">
        <v>17</v>
      </c>
      <c r="C30" s="54">
        <f>SUM(základ!D30:základ!O30)</f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/>
      <c r="M30" s="54"/>
      <c r="N30" s="54"/>
      <c r="O30" s="55"/>
    </row>
    <row r="31" spans="1:15" s="5" customFormat="1" ht="12">
      <c r="A31" s="52" t="s">
        <v>48</v>
      </c>
      <c r="B31" s="53">
        <v>18</v>
      </c>
      <c r="C31" s="54">
        <f>SUM(základ!D31:základ!O31)</f>
        <v>5679911</v>
      </c>
      <c r="D31" s="54">
        <v>847029</v>
      </c>
      <c r="E31" s="54">
        <v>397215</v>
      </c>
      <c r="F31" s="54">
        <v>237570</v>
      </c>
      <c r="G31" s="54">
        <v>789471</v>
      </c>
      <c r="H31" s="54">
        <v>916906</v>
      </c>
      <c r="I31" s="54">
        <v>1042963</v>
      </c>
      <c r="J31" s="54">
        <v>378738</v>
      </c>
      <c r="K31" s="54">
        <v>1070019</v>
      </c>
      <c r="L31" s="54"/>
      <c r="M31" s="54"/>
      <c r="N31" s="54"/>
      <c r="O31" s="55"/>
    </row>
    <row r="32" spans="1:15" s="5" customFormat="1" ht="12">
      <c r="A32" s="52" t="s">
        <v>49</v>
      </c>
      <c r="B32" s="53">
        <v>19</v>
      </c>
      <c r="C32" s="54">
        <f>SUM(základ!D32:základ!O32)</f>
        <v>1</v>
      </c>
      <c r="D32" s="54">
        <f>SUM(základ!D33:základ!D35)</f>
        <v>1</v>
      </c>
      <c r="E32" s="54">
        <f>SUM(základ!E33:základ!E35)</f>
        <v>0</v>
      </c>
      <c r="F32" s="54">
        <f>SUM(základ!F33:základ!F35)</f>
        <v>0</v>
      </c>
      <c r="G32" s="54">
        <f>SUM(základ!G33:základ!G35)</f>
        <v>0</v>
      </c>
      <c r="H32" s="54">
        <f>SUM(základ!H33:základ!H35)</f>
        <v>0</v>
      </c>
      <c r="I32" s="54">
        <f>SUM(základ!I33:základ!I35)</f>
        <v>0</v>
      </c>
      <c r="J32" s="54">
        <f>SUM(základ!J33:základ!J35)</f>
        <v>0</v>
      </c>
      <c r="K32" s="54">
        <f>SUM(základ!K33:základ!K35)</f>
        <v>0</v>
      </c>
      <c r="L32" s="54">
        <f>SUM(základ!L33:základ!L35)</f>
        <v>0</v>
      </c>
      <c r="M32" s="54">
        <f>SUM(základ!M33:základ!M35)</f>
        <v>0</v>
      </c>
      <c r="N32" s="54">
        <f>SUM(základ!N33:základ!N35)</f>
        <v>0</v>
      </c>
      <c r="O32" s="55">
        <f>SUM(základ!O33:základ!O35)</f>
        <v>0</v>
      </c>
    </row>
    <row r="33" spans="1:15" s="5" customFormat="1" ht="12">
      <c r="A33" s="52" t="s">
        <v>50</v>
      </c>
      <c r="B33" s="53">
        <v>20</v>
      </c>
      <c r="C33" s="54">
        <f>SUM(základ!D33:základ!O33)</f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/>
      <c r="M33" s="54"/>
      <c r="N33" s="54"/>
      <c r="O33" s="55"/>
    </row>
    <row r="34" spans="1:15" s="5" customFormat="1" ht="12">
      <c r="A34" s="52" t="s">
        <v>51</v>
      </c>
      <c r="B34" s="53">
        <v>21</v>
      </c>
      <c r="C34" s="54">
        <f>SUM(základ!D34:základ!O34)</f>
        <v>1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/>
      <c r="M34" s="54"/>
      <c r="N34" s="54"/>
      <c r="O34" s="55"/>
    </row>
    <row r="35" spans="1:15" s="5" customFormat="1" ht="12">
      <c r="A35" s="56" t="s">
        <v>52</v>
      </c>
      <c r="B35" s="43">
        <v>22</v>
      </c>
      <c r="C35" s="46">
        <f>SUM(základ!D35:základ!O35)</f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/>
      <c r="M35" s="46"/>
      <c r="N35" s="46"/>
      <c r="O35" s="47"/>
    </row>
    <row r="36" spans="1:15" s="5" customFormat="1" ht="12">
      <c r="A36" s="64" t="s">
        <v>53</v>
      </c>
      <c r="B36" s="45">
        <v>23</v>
      </c>
      <c r="C36" s="46">
        <f>SUM(základ!D36:základ!O36)</f>
        <v>212520</v>
      </c>
      <c r="D36" s="46">
        <v>168303</v>
      </c>
      <c r="E36" s="46">
        <v>5588</v>
      </c>
      <c r="F36" s="46">
        <v>5637</v>
      </c>
      <c r="G36" s="46">
        <v>7975</v>
      </c>
      <c r="H36" s="46">
        <v>7468</v>
      </c>
      <c r="I36" s="46">
        <v>4349</v>
      </c>
      <c r="J36" s="46">
        <v>6211</v>
      </c>
      <c r="K36" s="46">
        <v>6989</v>
      </c>
      <c r="L36" s="46"/>
      <c r="M36" s="46"/>
      <c r="N36" s="46"/>
      <c r="O36" s="47"/>
    </row>
    <row r="37" spans="1:15" s="5" customFormat="1" ht="12">
      <c r="A37" s="64" t="s">
        <v>54</v>
      </c>
      <c r="B37" s="45">
        <v>24</v>
      </c>
      <c r="C37" s="46">
        <f>SUM(základ!D37:základ!O37)</f>
        <v>7983956</v>
      </c>
      <c r="D37" s="46">
        <v>3539560</v>
      </c>
      <c r="E37" s="46">
        <v>877471</v>
      </c>
      <c r="F37" s="46">
        <v>437347</v>
      </c>
      <c r="G37" s="46">
        <v>997462</v>
      </c>
      <c r="H37" s="46">
        <v>637089</v>
      </c>
      <c r="I37" s="46">
        <v>562293</v>
      </c>
      <c r="J37" s="46">
        <v>522197</v>
      </c>
      <c r="K37" s="46">
        <v>410537</v>
      </c>
      <c r="L37" s="46"/>
      <c r="M37" s="46"/>
      <c r="N37" s="46"/>
      <c r="O37" s="47"/>
    </row>
    <row r="38" spans="1:15" s="5" customFormat="1" ht="12">
      <c r="A38" s="64" t="s">
        <v>55</v>
      </c>
      <c r="B38" s="45">
        <v>25</v>
      </c>
      <c r="C38" s="46">
        <f>SUM(základ!D38:základ!O38)</f>
        <v>84927387</v>
      </c>
      <c r="D38" s="46">
        <v>62220182</v>
      </c>
      <c r="E38" s="46">
        <v>3133254</v>
      </c>
      <c r="F38" s="46">
        <v>2396193</v>
      </c>
      <c r="G38" s="46">
        <v>3373973</v>
      </c>
      <c r="H38" s="46">
        <v>3226514</v>
      </c>
      <c r="I38" s="46">
        <v>3073799</v>
      </c>
      <c r="J38" s="46">
        <v>3388528</v>
      </c>
      <c r="K38" s="46">
        <v>4114944</v>
      </c>
      <c r="L38" s="46"/>
      <c r="M38" s="46"/>
      <c r="N38" s="46"/>
      <c r="O38" s="47"/>
    </row>
    <row r="39" spans="1:15" s="5" customFormat="1" ht="12">
      <c r="A39" s="64" t="s">
        <v>56</v>
      </c>
      <c r="B39" s="45">
        <v>26</v>
      </c>
      <c r="C39" s="46">
        <f>SUM(základ!D39:základ!O39)</f>
        <v>2476106</v>
      </c>
      <c r="D39" s="46">
        <v>2317055</v>
      </c>
      <c r="E39" s="46">
        <v>2462</v>
      </c>
      <c r="F39" s="46">
        <v>15740</v>
      </c>
      <c r="G39" s="46">
        <v>2651</v>
      </c>
      <c r="H39" s="46">
        <v>1616</v>
      </c>
      <c r="I39" s="46">
        <v>131287</v>
      </c>
      <c r="J39" s="46">
        <v>2356</v>
      </c>
      <c r="K39" s="46">
        <v>2939</v>
      </c>
      <c r="L39" s="46"/>
      <c r="M39" s="46"/>
      <c r="N39" s="46"/>
      <c r="O39" s="47"/>
    </row>
    <row r="40" spans="1:15" s="5" customFormat="1" ht="12.75" thickBot="1">
      <c r="A40" s="65" t="s">
        <v>57</v>
      </c>
      <c r="B40" s="66">
        <v>27</v>
      </c>
      <c r="C40" s="67">
        <f>SUM(základ!D40:základ!O40)</f>
        <v>23632</v>
      </c>
      <c r="D40" s="67">
        <v>18408</v>
      </c>
      <c r="E40" s="67">
        <v>0</v>
      </c>
      <c r="F40" s="67">
        <v>0</v>
      </c>
      <c r="G40" s="67">
        <v>5212</v>
      </c>
      <c r="H40" s="67">
        <v>5</v>
      </c>
      <c r="I40" s="67">
        <v>5</v>
      </c>
      <c r="J40" s="67">
        <v>0</v>
      </c>
      <c r="K40" s="67">
        <v>2</v>
      </c>
      <c r="L40" s="67"/>
      <c r="M40" s="67"/>
      <c r="N40" s="68"/>
      <c r="O40" s="69"/>
    </row>
    <row r="41" spans="1:15" s="5" customFormat="1" ht="12">
      <c r="A41" s="2"/>
      <c r="B41" s="1"/>
      <c r="C41" s="6"/>
      <c r="D41" s="6"/>
      <c r="E41" s="6"/>
      <c r="F41" s="6"/>
      <c r="H41" s="6"/>
      <c r="I41" s="6"/>
      <c r="J41" s="6"/>
      <c r="K41" s="6"/>
      <c r="L41" s="6"/>
      <c r="M41" s="6"/>
      <c r="N41" s="13" t="s">
        <v>1</v>
      </c>
      <c r="O41" s="14"/>
    </row>
    <row r="42" spans="1:15" s="5" customFormat="1" ht="12">
      <c r="A42" s="70"/>
      <c r="B42" s="6"/>
      <c r="C42" s="8"/>
      <c r="D42" s="6"/>
      <c r="E42" s="6"/>
      <c r="F42" s="6"/>
      <c r="G42" s="6"/>
      <c r="I42" s="6"/>
      <c r="J42" s="6"/>
      <c r="K42" s="6"/>
      <c r="L42" s="6"/>
      <c r="M42" s="6"/>
      <c r="N42" s="16" t="s">
        <v>58</v>
      </c>
      <c r="O42" s="17"/>
    </row>
    <row r="43" spans="1:15" s="5" customFormat="1" ht="12">
      <c r="A43" s="70"/>
      <c r="B43" s="6"/>
      <c r="C43" s="8"/>
      <c r="D43" s="6"/>
      <c r="E43" s="6"/>
      <c r="F43" s="6"/>
      <c r="G43" s="6"/>
      <c r="I43" s="6"/>
      <c r="J43" s="6"/>
      <c r="K43" s="6"/>
      <c r="L43" s="6"/>
      <c r="M43" s="6"/>
      <c r="N43" s="6"/>
      <c r="O43" s="6"/>
    </row>
    <row r="44" spans="1:15" s="5" customFormat="1" ht="12">
      <c r="A44" s="70"/>
      <c r="B44" s="6"/>
      <c r="C44" s="8"/>
      <c r="D44" s="6"/>
      <c r="E44" s="6"/>
      <c r="F44" s="6"/>
      <c r="G44" s="6"/>
      <c r="I44" s="6"/>
      <c r="J44" s="6"/>
      <c r="K44" s="6"/>
      <c r="L44" s="6"/>
      <c r="M44" s="6"/>
      <c r="N44" s="6"/>
      <c r="O44" s="22" t="s">
        <v>10</v>
      </c>
    </row>
    <row r="45" spans="1:15" s="5" customFormat="1" ht="12.75" thickBot="1">
      <c r="A45" s="70"/>
      <c r="B45" s="6"/>
      <c r="C45" s="8"/>
      <c r="D45" s="6"/>
      <c r="E45" s="6"/>
      <c r="F45" s="6"/>
      <c r="G45" s="6"/>
      <c r="I45" s="6"/>
      <c r="J45" s="6"/>
      <c r="K45" s="6"/>
      <c r="L45" s="6"/>
      <c r="M45" s="6"/>
      <c r="N45" s="6"/>
      <c r="O45" s="6"/>
    </row>
    <row r="46" spans="1:15" s="5" customFormat="1" ht="12">
      <c r="A46" s="71"/>
      <c r="B46" s="72"/>
      <c r="C46" s="26" t="s">
        <v>11</v>
      </c>
      <c r="D46" s="27"/>
      <c r="E46" s="27"/>
      <c r="F46" s="27"/>
      <c r="G46" s="27"/>
      <c r="H46" s="27" t="s">
        <v>12</v>
      </c>
      <c r="I46" s="27"/>
      <c r="J46" s="27"/>
      <c r="K46" s="27"/>
      <c r="L46" s="27"/>
      <c r="M46" s="27"/>
      <c r="N46" s="27"/>
      <c r="O46" s="28"/>
    </row>
    <row r="47" spans="1:15" s="5" customFormat="1" ht="21">
      <c r="A47" s="73" t="s">
        <v>59</v>
      </c>
      <c r="B47" s="30" t="s">
        <v>14</v>
      </c>
      <c r="C47" s="30" t="s">
        <v>15</v>
      </c>
      <c r="D47" s="31" t="s">
        <v>16</v>
      </c>
      <c r="E47" s="31" t="s">
        <v>17</v>
      </c>
      <c r="F47" s="31" t="s">
        <v>18</v>
      </c>
      <c r="G47" s="31" t="s">
        <v>19</v>
      </c>
      <c r="H47" s="31" t="s">
        <v>20</v>
      </c>
      <c r="I47" s="24" t="s">
        <v>21</v>
      </c>
      <c r="J47" s="31" t="s">
        <v>22</v>
      </c>
      <c r="K47" s="31" t="s">
        <v>23</v>
      </c>
      <c r="L47" s="32"/>
      <c r="M47" s="32"/>
      <c r="N47" s="32"/>
      <c r="O47" s="33"/>
    </row>
    <row r="48" spans="1:15" s="5" customFormat="1" ht="12">
      <c r="A48" s="74"/>
      <c r="B48" s="35"/>
      <c r="C48" s="36" t="s">
        <v>24</v>
      </c>
      <c r="D48" s="37" t="s">
        <v>25</v>
      </c>
      <c r="E48" s="38" t="s">
        <v>26</v>
      </c>
      <c r="F48" s="38" t="s">
        <v>27</v>
      </c>
      <c r="G48" s="38" t="s">
        <v>28</v>
      </c>
      <c r="H48" s="38" t="s">
        <v>29</v>
      </c>
      <c r="I48" s="38" t="s">
        <v>30</v>
      </c>
      <c r="J48" s="38" t="s">
        <v>31</v>
      </c>
      <c r="K48" s="38" t="s">
        <v>32</v>
      </c>
      <c r="L48" s="38"/>
      <c r="M48" s="38"/>
      <c r="N48" s="38"/>
      <c r="O48" s="39"/>
    </row>
    <row r="49" spans="1:15" ht="12">
      <c r="A49" s="75" t="s">
        <v>33</v>
      </c>
      <c r="B49" s="41" t="s">
        <v>34</v>
      </c>
      <c r="C49" s="41">
        <v>1</v>
      </c>
      <c r="D49" s="41">
        <v>2</v>
      </c>
      <c r="E49" s="41">
        <v>3</v>
      </c>
      <c r="F49" s="41">
        <v>4</v>
      </c>
      <c r="G49" s="41">
        <v>5</v>
      </c>
      <c r="H49" s="41">
        <v>6</v>
      </c>
      <c r="I49" s="41">
        <v>7</v>
      </c>
      <c r="J49" s="41">
        <v>8</v>
      </c>
      <c r="K49" s="41">
        <v>9</v>
      </c>
      <c r="L49" s="41">
        <v>10</v>
      </c>
      <c r="M49" s="41">
        <v>11</v>
      </c>
      <c r="N49" s="41">
        <v>12</v>
      </c>
      <c r="O49" s="42">
        <v>13</v>
      </c>
    </row>
    <row r="50" spans="1:15" ht="21">
      <c r="A50" s="76" t="s">
        <v>60</v>
      </c>
      <c r="B50" s="77">
        <v>28</v>
      </c>
      <c r="C50" s="46">
        <f>(základ!C51+základ!C54+základ!C55+základ!C61+základ!C94+základ!C97+základ!C98+základ!C102+základ!C103+základ!C109+základ!C113+základ!C128+základ!C129+základ!C130+základ!C131+základ!C136+základ!C137)</f>
        <v>312459242</v>
      </c>
      <c r="D50" s="62">
        <f>(základ!D51+základ!D54+základ!D55+základ!D61+základ!D94+základ!D97+základ!D98+základ!D102+základ!D103+základ!D109+základ!D113+základ!D128+základ!D129+základ!D130+základ!D131+základ!D136+základ!D137)</f>
        <v>239659079</v>
      </c>
      <c r="E50" s="62">
        <f>(základ!E51+základ!E54+základ!E55+základ!E61+základ!E94+základ!E97+základ!E98+základ!E102+základ!E103+základ!E109+základ!E113+základ!E128+základ!E129+základ!E130+základ!E131+základ!E136+základ!E137)</f>
        <v>8721588</v>
      </c>
      <c r="F50" s="62">
        <f>(základ!F51+základ!F54+základ!F55+základ!F61+základ!F94+základ!F97+základ!F98+základ!F102+základ!F103+základ!F109+základ!F113+základ!F128+základ!F129+základ!F130+základ!F131+základ!F136+základ!F137)</f>
        <v>8910527</v>
      </c>
      <c r="G50" s="62">
        <f>(základ!G51+základ!G54+základ!G55+základ!G61+základ!G94+základ!G97+základ!G98+základ!G102+základ!G103+základ!G109+základ!G113+základ!G128+základ!G129+základ!G130+základ!G131+základ!G136+základ!G137)</f>
        <v>10780779</v>
      </c>
      <c r="H50" s="62">
        <f>(základ!H51+základ!H54+základ!H55+základ!H61+základ!H94+základ!H97+základ!H98+základ!H102+základ!H103+základ!H109+základ!H113+základ!H128+základ!H129+základ!H130+základ!H131+základ!H136+základ!H137)</f>
        <v>9222133</v>
      </c>
      <c r="I50" s="62">
        <f>(základ!I51+základ!I54+základ!I55+základ!I61+základ!I94+základ!I97+základ!I98+základ!I102+základ!I103+základ!I109+základ!I113+základ!I128+základ!I129+základ!I130+základ!I131+základ!I136+základ!I137)</f>
        <v>12656088</v>
      </c>
      <c r="J50" s="62">
        <f>(základ!J51+základ!J54+základ!J55+základ!J61+základ!J94+základ!J97+základ!J98+základ!J102+základ!J103+základ!J109+základ!J113+základ!J128+základ!J129+základ!J130+základ!J131+základ!J136+základ!J137)</f>
        <v>9360003</v>
      </c>
      <c r="K50" s="62">
        <f>(základ!K51+základ!K54+základ!K55+základ!K61+základ!K94+základ!K97+základ!K98+základ!K102+základ!K103+základ!K109+základ!K113+základ!K128+základ!K129+základ!K130+základ!K131+základ!K136+základ!K137)</f>
        <v>13149045</v>
      </c>
      <c r="L50" s="62">
        <f>(základ!L51+základ!L54+základ!L55+základ!L61+základ!L94+základ!L97+základ!L98+základ!L102+základ!L103+základ!L109+základ!L113+základ!L128+základ!L129+základ!L130+základ!L131+základ!L136+základ!L137)</f>
        <v>0</v>
      </c>
      <c r="M50" s="62">
        <f>(základ!M51+základ!M54+základ!M55+základ!M61+základ!M94+základ!M97+základ!M98+základ!M102+základ!M103+základ!M109+základ!M113+základ!M128+základ!M129+základ!M130+základ!M131+základ!M136+základ!M137)</f>
        <v>0</v>
      </c>
      <c r="N50" s="62">
        <f>(základ!N51+základ!N54+základ!N55+základ!N61+základ!N94+základ!N97+základ!N98+základ!N102+základ!N103+základ!N109+základ!N113+základ!N128+základ!N129+základ!N130+základ!N131+základ!N136+základ!N137)</f>
        <v>0</v>
      </c>
      <c r="O50" s="63">
        <f>(základ!O51+základ!O54+základ!O55+základ!O61+základ!O94+základ!O97+základ!O98+základ!O102+základ!O103+základ!O109+základ!O113+základ!O128+základ!O129+základ!O130+základ!O131+základ!O136+základ!O137)</f>
        <v>0</v>
      </c>
    </row>
    <row r="51" spans="1:15" ht="12">
      <c r="A51" s="78" t="s">
        <v>61</v>
      </c>
      <c r="B51" s="79">
        <v>29</v>
      </c>
      <c r="C51" s="80">
        <f>SUM(základ!C52:základ!C53)</f>
        <v>6180214</v>
      </c>
      <c r="D51" s="80">
        <f>SUM(základ!D52:základ!D53)</f>
        <v>3026209</v>
      </c>
      <c r="E51" s="80">
        <f>SUM(základ!E52:základ!E53)</f>
        <v>1142375</v>
      </c>
      <c r="F51" s="80">
        <f>SUM(základ!F52:základ!F53)</f>
        <v>143115</v>
      </c>
      <c r="G51" s="80">
        <f>SUM(základ!G52:základ!G53)</f>
        <v>700837</v>
      </c>
      <c r="H51" s="80">
        <f>SUM(základ!H52:základ!H53)</f>
        <v>103263</v>
      </c>
      <c r="I51" s="80">
        <f>SUM(základ!I52:základ!I53)</f>
        <v>881588</v>
      </c>
      <c r="J51" s="80">
        <f>SUM(základ!J52:základ!J53)</f>
        <v>117901</v>
      </c>
      <c r="K51" s="80">
        <f>SUM(základ!K52:základ!K53)</f>
        <v>64926</v>
      </c>
      <c r="L51" s="80">
        <f>SUM(základ!L52:základ!L53)</f>
        <v>0</v>
      </c>
      <c r="M51" s="80">
        <f>SUM(základ!M52:základ!M53)</f>
        <v>0</v>
      </c>
      <c r="N51" s="80">
        <f>SUM(základ!N52:základ!N53)</f>
        <v>0</v>
      </c>
      <c r="O51" s="81">
        <f>SUM(základ!O52:základ!O53)</f>
        <v>0</v>
      </c>
    </row>
    <row r="52" spans="1:15" ht="12">
      <c r="A52" s="82" t="s">
        <v>62</v>
      </c>
      <c r="B52" s="83">
        <v>30</v>
      </c>
      <c r="C52" s="50">
        <f>SUM(základ!D52:základ!O52)</f>
        <v>5962430</v>
      </c>
      <c r="D52" s="50">
        <v>3002183</v>
      </c>
      <c r="E52" s="50">
        <v>1141388</v>
      </c>
      <c r="F52" s="50">
        <v>142030</v>
      </c>
      <c r="G52" s="50">
        <v>694933</v>
      </c>
      <c r="H52" s="50">
        <v>94267</v>
      </c>
      <c r="I52" s="50">
        <v>731863</v>
      </c>
      <c r="J52" s="50">
        <v>97550</v>
      </c>
      <c r="K52" s="50">
        <v>58216</v>
      </c>
      <c r="L52" s="50"/>
      <c r="M52" s="50"/>
      <c r="N52" s="50"/>
      <c r="O52" s="51"/>
    </row>
    <row r="53" spans="1:15" ht="12">
      <c r="A53" s="84" t="s">
        <v>63</v>
      </c>
      <c r="B53" s="43">
        <v>31</v>
      </c>
      <c r="C53" s="46">
        <f>SUM(základ!D53:základ!O53)</f>
        <v>217784</v>
      </c>
      <c r="D53" s="46">
        <v>24026</v>
      </c>
      <c r="E53" s="46">
        <v>987</v>
      </c>
      <c r="F53" s="46">
        <v>1085</v>
      </c>
      <c r="G53" s="46">
        <v>5904</v>
      </c>
      <c r="H53" s="46">
        <v>8996</v>
      </c>
      <c r="I53" s="46">
        <v>149725</v>
      </c>
      <c r="J53" s="46">
        <v>20351</v>
      </c>
      <c r="K53" s="46">
        <v>6710</v>
      </c>
      <c r="L53" s="46"/>
      <c r="M53" s="46"/>
      <c r="N53" s="46"/>
      <c r="O53" s="47"/>
    </row>
    <row r="54" spans="1:15" ht="12">
      <c r="A54" s="85" t="s">
        <v>64</v>
      </c>
      <c r="B54" s="45">
        <v>32</v>
      </c>
      <c r="C54" s="46">
        <f>SUM(základ!D54:základ!O54)</f>
        <v>14643</v>
      </c>
      <c r="D54" s="46">
        <v>400</v>
      </c>
      <c r="E54" s="46">
        <v>6652</v>
      </c>
      <c r="F54" s="46">
        <v>0</v>
      </c>
      <c r="G54" s="46">
        <v>3700</v>
      </c>
      <c r="H54" s="46">
        <v>3001</v>
      </c>
      <c r="I54" s="46">
        <v>890</v>
      </c>
      <c r="J54" s="46">
        <v>0</v>
      </c>
      <c r="K54" s="46">
        <v>0</v>
      </c>
      <c r="L54" s="46"/>
      <c r="M54" s="46"/>
      <c r="N54" s="46"/>
      <c r="O54" s="47"/>
    </row>
    <row r="55" spans="1:15" ht="12">
      <c r="A55" s="86" t="s">
        <v>65</v>
      </c>
      <c r="B55" s="87">
        <v>33</v>
      </c>
      <c r="C55" s="59">
        <f>SUM(základ!C56:základ!C60)</f>
        <v>1723847</v>
      </c>
      <c r="D55" s="59">
        <f>SUM(základ!D56:základ!D60)</f>
        <v>471094</v>
      </c>
      <c r="E55" s="59">
        <f>SUM(základ!E56:základ!E60)</f>
        <v>37702</v>
      </c>
      <c r="F55" s="59">
        <f>SUM(základ!F56:základ!F60)</f>
        <v>241934</v>
      </c>
      <c r="G55" s="59">
        <f>SUM(základ!G56:základ!G60)</f>
        <v>30140</v>
      </c>
      <c r="H55" s="59">
        <f>SUM(základ!H56:základ!H60)</f>
        <v>2049</v>
      </c>
      <c r="I55" s="59">
        <f>SUM(základ!I56:základ!I60)</f>
        <v>282625</v>
      </c>
      <c r="J55" s="59">
        <f>SUM(základ!J56:základ!J60)</f>
        <v>41651</v>
      </c>
      <c r="K55" s="59">
        <f>SUM(základ!K56:základ!K60)</f>
        <v>616652</v>
      </c>
      <c r="L55" s="59">
        <f>SUM(základ!L56:základ!L60)</f>
        <v>0</v>
      </c>
      <c r="M55" s="59">
        <f>SUM(základ!M56:základ!M60)</f>
        <v>0</v>
      </c>
      <c r="N55" s="59">
        <f>SUM(základ!N56:základ!N60)</f>
        <v>0</v>
      </c>
      <c r="O55" s="60">
        <f>SUM(základ!O56:základ!O60)</f>
        <v>0</v>
      </c>
    </row>
    <row r="56" spans="1:15" ht="12">
      <c r="A56" s="88" t="s">
        <v>66</v>
      </c>
      <c r="B56" s="89">
        <v>34</v>
      </c>
      <c r="C56" s="90">
        <f>SUM(základ!D56:základ!O56)</f>
        <v>392604</v>
      </c>
      <c r="D56" s="90">
        <v>151283</v>
      </c>
      <c r="E56" s="90">
        <v>16710</v>
      </c>
      <c r="F56" s="90">
        <v>139615</v>
      </c>
      <c r="G56" s="90">
        <v>28900</v>
      </c>
      <c r="H56" s="90">
        <v>0</v>
      </c>
      <c r="I56" s="90">
        <v>4587</v>
      </c>
      <c r="J56" s="90">
        <v>0</v>
      </c>
      <c r="K56" s="90">
        <v>51509</v>
      </c>
      <c r="L56" s="90"/>
      <c r="M56" s="90"/>
      <c r="N56" s="90"/>
      <c r="O56" s="91"/>
    </row>
    <row r="57" spans="1:15" ht="12">
      <c r="A57" s="92" t="s">
        <v>67</v>
      </c>
      <c r="B57" s="53">
        <v>35</v>
      </c>
      <c r="C57" s="54">
        <f>SUM(základ!D57:základ!O57)</f>
        <v>25090</v>
      </c>
      <c r="D57" s="54">
        <v>2059</v>
      </c>
      <c r="E57" s="54">
        <v>20990</v>
      </c>
      <c r="F57" s="54">
        <v>763</v>
      </c>
      <c r="G57" s="54">
        <v>0</v>
      </c>
      <c r="H57" s="54">
        <v>0</v>
      </c>
      <c r="I57" s="54">
        <v>1278</v>
      </c>
      <c r="J57" s="54">
        <v>0</v>
      </c>
      <c r="K57" s="54">
        <v>0</v>
      </c>
      <c r="L57" s="54"/>
      <c r="M57" s="54"/>
      <c r="N57" s="54"/>
      <c r="O57" s="55"/>
    </row>
    <row r="58" spans="1:15" ht="12">
      <c r="A58" s="92" t="s">
        <v>68</v>
      </c>
      <c r="B58" s="53">
        <v>36</v>
      </c>
      <c r="C58" s="54">
        <f>SUM(základ!D58:základ!O58)</f>
        <v>19504</v>
      </c>
      <c r="D58" s="54">
        <v>0</v>
      </c>
      <c r="E58" s="54">
        <v>0</v>
      </c>
      <c r="F58" s="54">
        <v>19504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/>
      <c r="M58" s="54"/>
      <c r="N58" s="54"/>
      <c r="O58" s="55"/>
    </row>
    <row r="59" spans="1:15" ht="12">
      <c r="A59" s="92" t="s">
        <v>69</v>
      </c>
      <c r="B59" s="53">
        <v>37</v>
      </c>
      <c r="C59" s="54">
        <f>SUM(základ!D59:základ!O59)</f>
        <v>327426</v>
      </c>
      <c r="D59" s="54">
        <v>106412</v>
      </c>
      <c r="E59" s="54">
        <v>0</v>
      </c>
      <c r="F59" s="54">
        <v>0</v>
      </c>
      <c r="G59" s="54">
        <v>1211</v>
      </c>
      <c r="H59" s="54">
        <v>0</v>
      </c>
      <c r="I59" s="54">
        <v>156955</v>
      </c>
      <c r="J59" s="54">
        <v>41651</v>
      </c>
      <c r="K59" s="54">
        <v>21197</v>
      </c>
      <c r="L59" s="54"/>
      <c r="M59" s="54"/>
      <c r="N59" s="54"/>
      <c r="O59" s="55"/>
    </row>
    <row r="60" spans="1:15" ht="12">
      <c r="A60" s="84" t="s">
        <v>70</v>
      </c>
      <c r="B60" s="43">
        <v>38</v>
      </c>
      <c r="C60" s="46">
        <f>SUM(základ!D60:základ!O60)</f>
        <v>959223</v>
      </c>
      <c r="D60" s="46">
        <v>211340</v>
      </c>
      <c r="E60" s="46">
        <v>2</v>
      </c>
      <c r="F60" s="46">
        <v>82052</v>
      </c>
      <c r="G60" s="46">
        <v>29</v>
      </c>
      <c r="H60" s="46">
        <v>2049</v>
      </c>
      <c r="I60" s="46">
        <v>119805</v>
      </c>
      <c r="J60" s="46">
        <v>0</v>
      </c>
      <c r="K60" s="46">
        <v>543946</v>
      </c>
      <c r="L60" s="46"/>
      <c r="M60" s="46"/>
      <c r="N60" s="46"/>
      <c r="O60" s="47"/>
    </row>
    <row r="61" spans="1:15" ht="12">
      <c r="A61" s="93" t="s">
        <v>71</v>
      </c>
      <c r="B61" s="30">
        <v>39</v>
      </c>
      <c r="C61" s="62">
        <f>(základ!C62+základ!C63+základ!C64+základ!C65+základ!C66+základ!C67+základ!C68+základ!C69+základ!C70+základ!C71+základ!C72+základ!C73+základ!C74+základ!C75+základ!C76+základ!C77+základ!C78+základ!C88+základ!C89+základ!C90+základ!C91+základ!C92+základ!C93)</f>
        <v>49043249</v>
      </c>
      <c r="D61" s="62">
        <f>(základ!D62+základ!D63+základ!D64+základ!D65+základ!D66+základ!D67+základ!D68+základ!D69+základ!D70+základ!D71+základ!D72+základ!D73+základ!D74+základ!D75+základ!D76+základ!D77+základ!D78+základ!D88+základ!D89+základ!D90+základ!D91+základ!D92+základ!D93)</f>
        <v>32746861</v>
      </c>
      <c r="E61" s="62">
        <f>(základ!E62+základ!E63+základ!E64+základ!E65+základ!E66+základ!E67+základ!E68+základ!E69+základ!E70+základ!E71+základ!E72+základ!E73+základ!E74+základ!E75+základ!E76+základ!E77+základ!E78+základ!E88+základ!E89+základ!E90+základ!E91+základ!E92+základ!E93)</f>
        <v>1469535</v>
      </c>
      <c r="F61" s="62">
        <f>(základ!F62+základ!F63+základ!F64+základ!F65+základ!F66+základ!F67+základ!F68+základ!F69+základ!F70+základ!F71+základ!F72+základ!F73+základ!F74+základ!F75+základ!F76+základ!F77+základ!F78+základ!F88+základ!F89+základ!F90+základ!F91+základ!F92+základ!F93)</f>
        <v>2901105</v>
      </c>
      <c r="G61" s="62">
        <f>(základ!G62+základ!G63+základ!G64+základ!G65+základ!G66+základ!G67+základ!G68+základ!G69+základ!G70+základ!G71+základ!G72+základ!G73+základ!G74+základ!G75+základ!G76+základ!G77+základ!G78+základ!G88+základ!G89+základ!G90+základ!G91+základ!G92+základ!G93)</f>
        <v>3167186</v>
      </c>
      <c r="H61" s="62">
        <f>(základ!H62+základ!H63+základ!H64+základ!H65+základ!H66+základ!H67+základ!H68+základ!H69+základ!H70+základ!H71+základ!H72+základ!H73+základ!H74+základ!H75+základ!H76+základ!H77+základ!H78+základ!H88+základ!H89+základ!H90+základ!H91+základ!H92+základ!H93)</f>
        <v>1167781</v>
      </c>
      <c r="I61" s="62">
        <f>(základ!I62+základ!I63+základ!I64+základ!I65+základ!I66+základ!I67+základ!I68+základ!I69+základ!I70+základ!I71+základ!I72+základ!I73+základ!I74+základ!I75+základ!I76+základ!I77+základ!I78+základ!I88+základ!I89+základ!I90+základ!I91+základ!I92+základ!I93)</f>
        <v>3055777</v>
      </c>
      <c r="J61" s="62">
        <f>(základ!J62+základ!J63+základ!J64+základ!J65+základ!J66+základ!J67+základ!J68+základ!J69+základ!J70+základ!J71+základ!J72+základ!J73+základ!J74+základ!J75+základ!J76+základ!J77+základ!J78+základ!J88+základ!J89+základ!J90+základ!J91+základ!J92+základ!J93)</f>
        <v>1534772</v>
      </c>
      <c r="K61" s="62">
        <f>(základ!K62+základ!K63+základ!K64+základ!K65+základ!K66+základ!K67+základ!K68+základ!K69+základ!K70+základ!K71+základ!K72+základ!K73+základ!K74+základ!K75+základ!K76+základ!K77+základ!K78+základ!K88+základ!K89+základ!K90+základ!K91+základ!K92+základ!K93)</f>
        <v>3000232</v>
      </c>
      <c r="L61" s="62">
        <f>(základ!L62+základ!L63+základ!L64+základ!L65+základ!L66+základ!L67+základ!L68+základ!L69+základ!L70+základ!L71+základ!L72+základ!L73+základ!L74+základ!L75+základ!L76+základ!L77+základ!L78+základ!L88+základ!L89+základ!L90+základ!L91+základ!L92+základ!L93)</f>
        <v>0</v>
      </c>
      <c r="M61" s="62">
        <f>(základ!M62+základ!M63+základ!M64+základ!M65+základ!M66+základ!M67+základ!M68+základ!M69+základ!M70+základ!M71+základ!M72+základ!M73+základ!M74+základ!M75+základ!M76+základ!M77+základ!M78+základ!M88+základ!M89+základ!M90+základ!M91+základ!M92+základ!M93)</f>
        <v>0</v>
      </c>
      <c r="N61" s="62">
        <f>(základ!N62+základ!N63+základ!N64+základ!N65+základ!N66+základ!N67+základ!N68+základ!N69+základ!N70+základ!N71+základ!N72+základ!N73+základ!N74+základ!N75+základ!N76+základ!N77+základ!N78+základ!N88+základ!N89+základ!N90+základ!N91+základ!N92+základ!N93)</f>
        <v>0</v>
      </c>
      <c r="O61" s="63">
        <f>(základ!O62+základ!O63+základ!O64+základ!O65+základ!O66+základ!O67+základ!O68+základ!O69+základ!O70+základ!O71+základ!O72+základ!O73+základ!O74+základ!O75+základ!O76+základ!O77+základ!O78+základ!O88+základ!O89+základ!O90+základ!O91+základ!O92+základ!O93)</f>
        <v>0</v>
      </c>
    </row>
    <row r="62" spans="1:15" ht="12">
      <c r="A62" s="82" t="s">
        <v>72</v>
      </c>
      <c r="B62" s="83">
        <v>40</v>
      </c>
      <c r="C62" s="50">
        <f>SUM(základ!D62:základ!O62)</f>
        <v>15006480</v>
      </c>
      <c r="D62" s="50">
        <v>9601983</v>
      </c>
      <c r="E62" s="50">
        <v>737347</v>
      </c>
      <c r="F62" s="50">
        <v>331035</v>
      </c>
      <c r="G62" s="50">
        <v>1453198</v>
      </c>
      <c r="H62" s="50">
        <v>176083</v>
      </c>
      <c r="I62" s="50">
        <v>1341957</v>
      </c>
      <c r="J62" s="50">
        <v>584688</v>
      </c>
      <c r="K62" s="50">
        <v>780189</v>
      </c>
      <c r="L62" s="50"/>
      <c r="M62" s="50"/>
      <c r="N62" s="50"/>
      <c r="O62" s="51"/>
    </row>
    <row r="63" spans="1:15" ht="12">
      <c r="A63" s="92" t="s">
        <v>73</v>
      </c>
      <c r="B63" s="53">
        <v>41</v>
      </c>
      <c r="C63" s="54">
        <f>SUM(základ!D63:základ!O63)</f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/>
      <c r="M63" s="54"/>
      <c r="N63" s="54"/>
      <c r="O63" s="55"/>
    </row>
    <row r="64" spans="1:15" ht="12">
      <c r="A64" s="92" t="s">
        <v>74</v>
      </c>
      <c r="B64" s="53">
        <v>42</v>
      </c>
      <c r="C64" s="54">
        <f>SUM(základ!D64:základ!O64)</f>
        <v>635640</v>
      </c>
      <c r="D64" s="54">
        <v>416243</v>
      </c>
      <c r="E64" s="54">
        <v>6496</v>
      </c>
      <c r="F64" s="54">
        <v>24515</v>
      </c>
      <c r="G64" s="54">
        <v>11113</v>
      </c>
      <c r="H64" s="54">
        <v>25778</v>
      </c>
      <c r="I64" s="54">
        <v>61533</v>
      </c>
      <c r="J64" s="54">
        <v>76887</v>
      </c>
      <c r="K64" s="54">
        <v>13075</v>
      </c>
      <c r="L64" s="54"/>
      <c r="M64" s="54"/>
      <c r="N64" s="54"/>
      <c r="O64" s="55"/>
    </row>
    <row r="65" spans="1:15" ht="12">
      <c r="A65" s="94" t="s">
        <v>75</v>
      </c>
      <c r="B65" s="53">
        <v>43</v>
      </c>
      <c r="C65" s="54">
        <f>SUM(základ!D65:základ!O65)</f>
        <v>766660</v>
      </c>
      <c r="D65" s="54">
        <v>161537</v>
      </c>
      <c r="E65" s="54">
        <v>11179</v>
      </c>
      <c r="F65" s="54">
        <v>516510</v>
      </c>
      <c r="G65" s="54">
        <v>25213</v>
      </c>
      <c r="H65" s="54">
        <v>10313</v>
      </c>
      <c r="I65" s="54">
        <v>2131</v>
      </c>
      <c r="J65" s="54">
        <v>29043</v>
      </c>
      <c r="K65" s="54">
        <v>10734</v>
      </c>
      <c r="L65" s="54"/>
      <c r="M65" s="54"/>
      <c r="N65" s="54"/>
      <c r="O65" s="55"/>
    </row>
    <row r="66" spans="1:15" ht="21">
      <c r="A66" s="125" t="s">
        <v>119</v>
      </c>
      <c r="B66" s="53">
        <v>44</v>
      </c>
      <c r="C66" s="54">
        <f>SUM(základ!D66:základ!O66)</f>
        <v>791887</v>
      </c>
      <c r="D66" s="54">
        <v>696967</v>
      </c>
      <c r="E66" s="54">
        <v>532</v>
      </c>
      <c r="F66" s="54">
        <v>27663</v>
      </c>
      <c r="G66" s="54">
        <v>4659</v>
      </c>
      <c r="H66" s="54">
        <v>40315</v>
      </c>
      <c r="I66" s="54">
        <v>1549</v>
      </c>
      <c r="J66" s="54">
        <v>20201</v>
      </c>
      <c r="K66" s="54">
        <v>1</v>
      </c>
      <c r="L66" s="54"/>
      <c r="M66" s="54"/>
      <c r="N66" s="54"/>
      <c r="O66" s="55"/>
    </row>
    <row r="67" spans="1:15" ht="31.5">
      <c r="A67" s="95" t="s">
        <v>76</v>
      </c>
      <c r="B67" s="53">
        <v>45</v>
      </c>
      <c r="C67" s="54">
        <f>SUM(základ!D67:základ!O67)</f>
        <v>982808</v>
      </c>
      <c r="D67" s="54">
        <v>599429</v>
      </c>
      <c r="E67" s="54">
        <v>7088</v>
      </c>
      <c r="F67" s="54">
        <v>24601</v>
      </c>
      <c r="G67" s="54">
        <v>15918</v>
      </c>
      <c r="H67" s="54">
        <v>89364</v>
      </c>
      <c r="I67" s="54">
        <v>169718</v>
      </c>
      <c r="J67" s="54">
        <v>67699</v>
      </c>
      <c r="K67" s="54">
        <v>8991</v>
      </c>
      <c r="L67" s="54"/>
      <c r="M67" s="54"/>
      <c r="N67" s="54"/>
      <c r="O67" s="55"/>
    </row>
    <row r="68" spans="1:15" ht="12">
      <c r="A68" s="96" t="s">
        <v>77</v>
      </c>
      <c r="B68" s="53">
        <v>46</v>
      </c>
      <c r="C68" s="54">
        <f>SUM(základ!D68:základ!O68)</f>
        <v>1656481</v>
      </c>
      <c r="D68" s="54">
        <v>1114736</v>
      </c>
      <c r="E68" s="54">
        <v>124929</v>
      </c>
      <c r="F68" s="54">
        <v>31728</v>
      </c>
      <c r="G68" s="54">
        <v>5574</v>
      </c>
      <c r="H68" s="54">
        <v>232920</v>
      </c>
      <c r="I68" s="54">
        <v>78510</v>
      </c>
      <c r="J68" s="54">
        <v>60470</v>
      </c>
      <c r="K68" s="54">
        <v>7614</v>
      </c>
      <c r="L68" s="54"/>
      <c r="M68" s="54"/>
      <c r="N68" s="54"/>
      <c r="O68" s="55"/>
    </row>
    <row r="69" spans="1:15" ht="21">
      <c r="A69" s="126" t="s">
        <v>120</v>
      </c>
      <c r="B69" s="53">
        <v>47</v>
      </c>
      <c r="C69" s="54">
        <f>SUM(základ!D69:základ!O69)</f>
        <v>784724</v>
      </c>
      <c r="D69" s="54">
        <v>593286</v>
      </c>
      <c r="E69" s="54">
        <v>16330</v>
      </c>
      <c r="F69" s="54">
        <v>63004</v>
      </c>
      <c r="G69" s="54">
        <v>8480</v>
      </c>
      <c r="H69" s="54">
        <v>26228</v>
      </c>
      <c r="I69" s="54">
        <v>39877</v>
      </c>
      <c r="J69" s="54">
        <v>710</v>
      </c>
      <c r="K69" s="54">
        <v>36809</v>
      </c>
      <c r="L69" s="54"/>
      <c r="M69" s="54"/>
      <c r="N69" s="54"/>
      <c r="O69" s="55"/>
    </row>
    <row r="70" spans="1:15" ht="21">
      <c r="A70" s="127" t="s">
        <v>121</v>
      </c>
      <c r="B70" s="53">
        <v>48</v>
      </c>
      <c r="C70" s="98">
        <f>SUM(základ!D70:základ!O70)</f>
        <v>190009</v>
      </c>
      <c r="D70" s="54">
        <v>67168</v>
      </c>
      <c r="E70" s="54">
        <v>0</v>
      </c>
      <c r="F70" s="54">
        <v>12</v>
      </c>
      <c r="G70" s="54">
        <v>0</v>
      </c>
      <c r="H70" s="54">
        <v>0</v>
      </c>
      <c r="I70" s="54">
        <v>122829</v>
      </c>
      <c r="J70" s="54">
        <v>0</v>
      </c>
      <c r="K70" s="54">
        <v>0</v>
      </c>
      <c r="L70" s="54"/>
      <c r="M70" s="54"/>
      <c r="N70" s="54"/>
      <c r="O70" s="55"/>
    </row>
    <row r="71" spans="1:15" ht="12">
      <c r="A71" s="96" t="s">
        <v>78</v>
      </c>
      <c r="B71" s="53">
        <v>49</v>
      </c>
      <c r="C71" s="54">
        <f>SUM(základ!D71:základ!O71)</f>
        <v>7290678</v>
      </c>
      <c r="D71" s="54">
        <v>5685140</v>
      </c>
      <c r="E71" s="54">
        <v>196331</v>
      </c>
      <c r="F71" s="54">
        <v>322854</v>
      </c>
      <c r="G71" s="54">
        <v>480262</v>
      </c>
      <c r="H71" s="54">
        <v>808</v>
      </c>
      <c r="I71" s="54">
        <v>411485</v>
      </c>
      <c r="J71" s="54">
        <v>86559</v>
      </c>
      <c r="K71" s="54">
        <v>107239</v>
      </c>
      <c r="L71" s="54"/>
      <c r="M71" s="54"/>
      <c r="N71" s="54"/>
      <c r="O71" s="55"/>
    </row>
    <row r="72" spans="1:15" ht="12">
      <c r="A72" s="96" t="s">
        <v>79</v>
      </c>
      <c r="B72" s="53">
        <v>50</v>
      </c>
      <c r="C72" s="54">
        <f>SUM(základ!D72:základ!O72)</f>
        <v>531612</v>
      </c>
      <c r="D72" s="54">
        <v>253089</v>
      </c>
      <c r="E72" s="54">
        <v>3261</v>
      </c>
      <c r="F72" s="54">
        <v>19214</v>
      </c>
      <c r="G72" s="54">
        <v>31830</v>
      </c>
      <c r="H72" s="54">
        <v>52779</v>
      </c>
      <c r="I72" s="54">
        <v>3205</v>
      </c>
      <c r="J72" s="54">
        <v>47855</v>
      </c>
      <c r="K72" s="54">
        <v>120379</v>
      </c>
      <c r="L72" s="54"/>
      <c r="M72" s="54"/>
      <c r="N72" s="54"/>
      <c r="O72" s="55"/>
    </row>
    <row r="73" spans="1:15" ht="12">
      <c r="A73" s="97" t="s">
        <v>80</v>
      </c>
      <c r="B73" s="53">
        <v>51</v>
      </c>
      <c r="C73" s="54">
        <f>SUM(základ!D73:základ!O73)</f>
        <v>2763266</v>
      </c>
      <c r="D73" s="54">
        <v>986653</v>
      </c>
      <c r="E73" s="54">
        <v>8363</v>
      </c>
      <c r="F73" s="54">
        <v>36053</v>
      </c>
      <c r="G73" s="54">
        <v>189037</v>
      </c>
      <c r="H73" s="54">
        <v>13634</v>
      </c>
      <c r="I73" s="54">
        <v>77537</v>
      </c>
      <c r="J73" s="54">
        <v>112927</v>
      </c>
      <c r="K73" s="54">
        <v>1339062</v>
      </c>
      <c r="L73" s="54"/>
      <c r="M73" s="54"/>
      <c r="N73" s="54"/>
      <c r="O73" s="55"/>
    </row>
    <row r="74" spans="1:15" ht="12">
      <c r="A74" s="96" t="s">
        <v>81</v>
      </c>
      <c r="B74" s="53">
        <v>52</v>
      </c>
      <c r="C74" s="54">
        <f>SUM(základ!D74:základ!O74)</f>
        <v>1826811</v>
      </c>
      <c r="D74" s="54">
        <v>1278810</v>
      </c>
      <c r="E74" s="54">
        <v>21812</v>
      </c>
      <c r="F74" s="54">
        <v>77759</v>
      </c>
      <c r="G74" s="54">
        <v>10000</v>
      </c>
      <c r="H74" s="54">
        <v>3404</v>
      </c>
      <c r="I74" s="54">
        <v>337945</v>
      </c>
      <c r="J74" s="54">
        <v>7028</v>
      </c>
      <c r="K74" s="54">
        <v>90053</v>
      </c>
      <c r="L74" s="54"/>
      <c r="M74" s="54"/>
      <c r="N74" s="54"/>
      <c r="O74" s="55"/>
    </row>
    <row r="75" spans="1:15" ht="12">
      <c r="A75" s="96" t="s">
        <v>82</v>
      </c>
      <c r="B75" s="53">
        <v>53</v>
      </c>
      <c r="C75" s="54">
        <f>SUM(základ!D75:základ!O75)</f>
        <v>4206025</v>
      </c>
      <c r="D75" s="54">
        <v>2785844</v>
      </c>
      <c r="E75" s="54">
        <v>77908</v>
      </c>
      <c r="F75" s="54">
        <v>278666</v>
      </c>
      <c r="G75" s="54">
        <v>511312</v>
      </c>
      <c r="H75" s="54">
        <v>267673</v>
      </c>
      <c r="I75" s="54">
        <v>85032</v>
      </c>
      <c r="J75" s="54">
        <v>114665</v>
      </c>
      <c r="K75" s="54">
        <v>84925</v>
      </c>
      <c r="L75" s="54"/>
      <c r="M75" s="54"/>
      <c r="N75" s="54"/>
      <c r="O75" s="55"/>
    </row>
    <row r="76" spans="1:15" ht="12">
      <c r="A76" s="96" t="s">
        <v>83</v>
      </c>
      <c r="B76" s="53">
        <v>54</v>
      </c>
      <c r="C76" s="54">
        <f>SUM(základ!D76:základ!O76)</f>
        <v>6193551</v>
      </c>
      <c r="D76" s="54">
        <v>4934872</v>
      </c>
      <c r="E76" s="54">
        <v>80576</v>
      </c>
      <c r="F76" s="54">
        <v>447881</v>
      </c>
      <c r="G76" s="54">
        <v>128792</v>
      </c>
      <c r="H76" s="54">
        <v>89417</v>
      </c>
      <c r="I76" s="54">
        <v>233842</v>
      </c>
      <c r="J76" s="54">
        <v>190101</v>
      </c>
      <c r="K76" s="54">
        <v>88070</v>
      </c>
      <c r="L76" s="54"/>
      <c r="M76" s="54"/>
      <c r="N76" s="54"/>
      <c r="O76" s="55"/>
    </row>
    <row r="77" spans="1:15" ht="12">
      <c r="A77" s="96" t="s">
        <v>84</v>
      </c>
      <c r="B77" s="53">
        <v>55</v>
      </c>
      <c r="C77" s="54">
        <f>SUM(základ!D77:základ!O77)</f>
        <v>50317</v>
      </c>
      <c r="D77" s="54">
        <v>20593</v>
      </c>
      <c r="E77" s="54">
        <v>19555</v>
      </c>
      <c r="F77" s="54">
        <v>0</v>
      </c>
      <c r="G77" s="54">
        <v>0</v>
      </c>
      <c r="H77" s="54">
        <v>0</v>
      </c>
      <c r="I77" s="54">
        <v>95</v>
      </c>
      <c r="J77" s="54">
        <v>0</v>
      </c>
      <c r="K77" s="54">
        <v>10074</v>
      </c>
      <c r="L77" s="54"/>
      <c r="M77" s="54"/>
      <c r="N77" s="54"/>
      <c r="O77" s="55"/>
    </row>
    <row r="78" spans="1:15" ht="12.75" thickBot="1">
      <c r="A78" s="99" t="s">
        <v>85</v>
      </c>
      <c r="B78" s="100">
        <v>56</v>
      </c>
      <c r="C78" s="101">
        <f>SUM(základ!D78:základ!O78)</f>
        <v>2175286</v>
      </c>
      <c r="D78" s="101">
        <v>1419721</v>
      </c>
      <c r="E78" s="101">
        <v>27289</v>
      </c>
      <c r="F78" s="101">
        <v>319787</v>
      </c>
      <c r="G78" s="101">
        <v>84091</v>
      </c>
      <c r="H78" s="101">
        <v>21099</v>
      </c>
      <c r="I78" s="101">
        <v>20515</v>
      </c>
      <c r="J78" s="101">
        <v>18937</v>
      </c>
      <c r="K78" s="101">
        <v>263847</v>
      </c>
      <c r="L78" s="101"/>
      <c r="M78" s="101"/>
      <c r="N78" s="101"/>
      <c r="O78" s="102"/>
    </row>
    <row r="79" spans="1:15" ht="12">
      <c r="A79" s="103"/>
      <c r="B79" s="70"/>
      <c r="D79" s="6"/>
      <c r="E79" s="6"/>
      <c r="F79" s="6"/>
      <c r="G79" s="6"/>
      <c r="H79" s="6"/>
      <c r="I79" s="6"/>
      <c r="J79" s="6"/>
      <c r="K79" s="6"/>
      <c r="L79" s="6"/>
      <c r="M79" s="6"/>
      <c r="N79" s="13" t="s">
        <v>1</v>
      </c>
      <c r="O79" s="14"/>
    </row>
    <row r="80" spans="1:15" ht="12">
      <c r="A80" s="103"/>
      <c r="B80" s="70"/>
      <c r="D80" s="6"/>
      <c r="E80" s="6"/>
      <c r="F80" s="6"/>
      <c r="G80" s="6"/>
      <c r="H80" s="6"/>
      <c r="I80" s="6"/>
      <c r="J80" s="6"/>
      <c r="K80" s="6"/>
      <c r="L80" s="6"/>
      <c r="M80" s="6"/>
      <c r="N80" s="16" t="s">
        <v>86</v>
      </c>
      <c r="O80" s="17"/>
    </row>
    <row r="81" spans="1:15" ht="12">
      <c r="A81" s="103"/>
      <c r="B81" s="7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">
      <c r="A82" s="103"/>
      <c r="B82" s="7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2" t="s">
        <v>10</v>
      </c>
    </row>
    <row r="83" spans="1:15" ht="12.75" thickBot="1">
      <c r="A83" s="103"/>
      <c r="B83" s="7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">
      <c r="A84" s="71"/>
      <c r="B84" s="72"/>
      <c r="C84" s="26" t="s">
        <v>11</v>
      </c>
      <c r="D84" s="27"/>
      <c r="E84" s="27"/>
      <c r="F84" s="27"/>
      <c r="G84" s="27"/>
      <c r="H84" s="27" t="s">
        <v>12</v>
      </c>
      <c r="I84" s="27"/>
      <c r="J84" s="27"/>
      <c r="K84" s="27"/>
      <c r="L84" s="27"/>
      <c r="M84" s="27"/>
      <c r="N84" s="27"/>
      <c r="O84" s="28"/>
    </row>
    <row r="85" spans="1:15" ht="21">
      <c r="A85" s="73" t="s">
        <v>59</v>
      </c>
      <c r="B85" s="30" t="s">
        <v>14</v>
      </c>
      <c r="C85" s="30" t="s">
        <v>15</v>
      </c>
      <c r="D85" s="31" t="s">
        <v>16</v>
      </c>
      <c r="E85" s="31" t="s">
        <v>17</v>
      </c>
      <c r="F85" s="31" t="s">
        <v>18</v>
      </c>
      <c r="G85" s="31" t="s">
        <v>19</v>
      </c>
      <c r="H85" s="31" t="s">
        <v>20</v>
      </c>
      <c r="I85" s="24" t="s">
        <v>87</v>
      </c>
      <c r="J85" s="31" t="s">
        <v>22</v>
      </c>
      <c r="K85" s="31" t="s">
        <v>23</v>
      </c>
      <c r="L85" s="32"/>
      <c r="M85" s="32"/>
      <c r="N85" s="32"/>
      <c r="O85" s="33"/>
    </row>
    <row r="86" spans="1:15" ht="12">
      <c r="A86" s="104"/>
      <c r="B86" s="35"/>
      <c r="C86" s="36" t="s">
        <v>24</v>
      </c>
      <c r="D86" s="37" t="s">
        <v>25</v>
      </c>
      <c r="E86" s="38" t="s">
        <v>26</v>
      </c>
      <c r="F86" s="38" t="s">
        <v>27</v>
      </c>
      <c r="G86" s="38" t="s">
        <v>28</v>
      </c>
      <c r="H86" s="38" t="s">
        <v>29</v>
      </c>
      <c r="I86" s="38" t="s">
        <v>30</v>
      </c>
      <c r="J86" s="38" t="s">
        <v>31</v>
      </c>
      <c r="K86" s="38" t="s">
        <v>32</v>
      </c>
      <c r="L86" s="38"/>
      <c r="M86" s="38"/>
      <c r="N86" s="38"/>
      <c r="O86" s="39"/>
    </row>
    <row r="87" spans="1:15" ht="12">
      <c r="A87" s="75" t="s">
        <v>33</v>
      </c>
      <c r="B87" s="41" t="s">
        <v>34</v>
      </c>
      <c r="C87" s="41">
        <v>1</v>
      </c>
      <c r="D87" s="41">
        <v>2</v>
      </c>
      <c r="E87" s="41">
        <v>3</v>
      </c>
      <c r="F87" s="41">
        <v>4</v>
      </c>
      <c r="G87" s="41">
        <v>5</v>
      </c>
      <c r="H87" s="41">
        <v>6</v>
      </c>
      <c r="I87" s="41">
        <v>7</v>
      </c>
      <c r="J87" s="41">
        <v>8</v>
      </c>
      <c r="K87" s="41">
        <v>9</v>
      </c>
      <c r="L87" s="41">
        <v>10</v>
      </c>
      <c r="M87" s="41">
        <v>11</v>
      </c>
      <c r="N87" s="41">
        <v>12</v>
      </c>
      <c r="O87" s="42">
        <v>13</v>
      </c>
    </row>
    <row r="88" spans="1:15" ht="21">
      <c r="A88" s="95" t="s">
        <v>122</v>
      </c>
      <c r="B88" s="83">
        <v>57</v>
      </c>
      <c r="C88" s="50">
        <f>SUM(základ!D88:základ!O88)</f>
        <v>178893</v>
      </c>
      <c r="D88" s="50">
        <v>124848</v>
      </c>
      <c r="E88" s="50">
        <v>0</v>
      </c>
      <c r="F88" s="50">
        <v>19</v>
      </c>
      <c r="G88" s="50">
        <v>0</v>
      </c>
      <c r="H88" s="50">
        <v>43840</v>
      </c>
      <c r="I88" s="50">
        <v>0</v>
      </c>
      <c r="J88" s="50">
        <v>6809</v>
      </c>
      <c r="K88" s="50">
        <v>3377</v>
      </c>
      <c r="L88" s="50"/>
      <c r="M88" s="50"/>
      <c r="N88" s="50"/>
      <c r="O88" s="51"/>
    </row>
    <row r="89" spans="1:15" ht="21">
      <c r="A89" s="125" t="s">
        <v>123</v>
      </c>
      <c r="B89" s="53">
        <v>58</v>
      </c>
      <c r="C89" s="54">
        <f>SUM(základ!D89:základ!O89)</f>
        <v>428260</v>
      </c>
      <c r="D89" s="54">
        <v>222893</v>
      </c>
      <c r="E89" s="54">
        <v>1</v>
      </c>
      <c r="F89" s="54">
        <v>178698</v>
      </c>
      <c r="G89" s="54">
        <v>20413</v>
      </c>
      <c r="H89" s="54">
        <v>3559</v>
      </c>
      <c r="I89" s="54">
        <v>0</v>
      </c>
      <c r="J89" s="54">
        <v>40</v>
      </c>
      <c r="K89" s="54">
        <v>2656</v>
      </c>
      <c r="L89" s="54"/>
      <c r="M89" s="54"/>
      <c r="N89" s="54"/>
      <c r="O89" s="55"/>
    </row>
    <row r="90" spans="1:15" ht="12">
      <c r="A90" s="92" t="s">
        <v>88</v>
      </c>
      <c r="B90" s="53">
        <v>59</v>
      </c>
      <c r="C90" s="54">
        <f>SUM(základ!D90:základ!O90)</f>
        <v>633830</v>
      </c>
      <c r="D90" s="54">
        <v>465961</v>
      </c>
      <c r="E90" s="54">
        <v>33</v>
      </c>
      <c r="F90" s="54">
        <v>46702</v>
      </c>
      <c r="G90" s="54">
        <v>91651</v>
      </c>
      <c r="H90" s="54">
        <v>354</v>
      </c>
      <c r="I90" s="54">
        <v>23412</v>
      </c>
      <c r="J90" s="54">
        <v>163</v>
      </c>
      <c r="K90" s="54">
        <v>5554</v>
      </c>
      <c r="L90" s="54"/>
      <c r="M90" s="54"/>
      <c r="N90" s="54"/>
      <c r="O90" s="55"/>
    </row>
    <row r="91" spans="1:15" ht="12">
      <c r="A91" s="92" t="s">
        <v>89</v>
      </c>
      <c r="B91" s="53">
        <v>60</v>
      </c>
      <c r="C91" s="54">
        <f>SUM(základ!D91:základ!O91)</f>
        <v>586040</v>
      </c>
      <c r="D91" s="54">
        <v>455917</v>
      </c>
      <c r="E91" s="54">
        <v>106694</v>
      </c>
      <c r="F91" s="54">
        <v>15373</v>
      </c>
      <c r="G91" s="54">
        <v>2161</v>
      </c>
      <c r="H91" s="54">
        <v>0</v>
      </c>
      <c r="I91" s="54">
        <v>2480</v>
      </c>
      <c r="J91" s="54">
        <v>3415</v>
      </c>
      <c r="K91" s="54">
        <v>0</v>
      </c>
      <c r="L91" s="54"/>
      <c r="M91" s="54"/>
      <c r="N91" s="54"/>
      <c r="O91" s="55"/>
    </row>
    <row r="92" spans="1:15" ht="12">
      <c r="A92" s="92" t="s">
        <v>90</v>
      </c>
      <c r="B92" s="53">
        <v>61</v>
      </c>
      <c r="C92" s="54">
        <f>SUM(základ!D92:základ!O92)</f>
        <v>1220481</v>
      </c>
      <c r="D92" s="54">
        <v>816319</v>
      </c>
      <c r="E92" s="54">
        <v>21911</v>
      </c>
      <c r="F92" s="54">
        <v>139031</v>
      </c>
      <c r="G92" s="54">
        <v>83162</v>
      </c>
      <c r="H92" s="54">
        <v>43226</v>
      </c>
      <c r="I92" s="54">
        <v>26650</v>
      </c>
      <c r="J92" s="54">
        <v>77671</v>
      </c>
      <c r="K92" s="54">
        <v>12511</v>
      </c>
      <c r="L92" s="54"/>
      <c r="M92" s="54"/>
      <c r="N92" s="54"/>
      <c r="O92" s="55"/>
    </row>
    <row r="93" spans="1:15" ht="12">
      <c r="A93" s="84" t="s">
        <v>91</v>
      </c>
      <c r="B93" s="43">
        <v>62</v>
      </c>
      <c r="C93" s="46">
        <f>SUM(základ!D93:základ!O93)</f>
        <v>143510</v>
      </c>
      <c r="D93" s="46">
        <v>44852</v>
      </c>
      <c r="E93" s="46">
        <v>1900</v>
      </c>
      <c r="F93" s="46">
        <v>0</v>
      </c>
      <c r="G93" s="46">
        <v>10320</v>
      </c>
      <c r="H93" s="46">
        <v>26987</v>
      </c>
      <c r="I93" s="46">
        <v>15475</v>
      </c>
      <c r="J93" s="46">
        <v>28904</v>
      </c>
      <c r="K93" s="46">
        <v>15072</v>
      </c>
      <c r="L93" s="46"/>
      <c r="M93" s="46"/>
      <c r="N93" s="46"/>
      <c r="O93" s="47"/>
    </row>
    <row r="94" spans="1:15" ht="12">
      <c r="A94" s="93" t="s">
        <v>92</v>
      </c>
      <c r="B94" s="30">
        <v>63</v>
      </c>
      <c r="C94" s="62">
        <f>SUM(základ!C95:základ!C96)</f>
        <v>33796551</v>
      </c>
      <c r="D94" s="62">
        <f>SUM(základ!D95:základ!D96)</f>
        <v>31054114</v>
      </c>
      <c r="E94" s="62">
        <f>SUM(základ!E95:základ!E96)</f>
        <v>45611</v>
      </c>
      <c r="F94" s="62">
        <f>SUM(základ!F95:základ!F96)</f>
        <v>144033</v>
      </c>
      <c r="G94" s="62">
        <f>SUM(základ!G95:základ!G96)</f>
        <v>14692</v>
      </c>
      <c r="H94" s="62">
        <f>SUM(základ!H95:základ!H96)</f>
        <v>809984</v>
      </c>
      <c r="I94" s="62">
        <f>SUM(základ!I95:základ!I96)</f>
        <v>551841</v>
      </c>
      <c r="J94" s="62">
        <f>SUM(základ!J95:základ!J96)</f>
        <v>216992</v>
      </c>
      <c r="K94" s="62">
        <f>SUM(základ!K95:základ!K96)</f>
        <v>959284</v>
      </c>
      <c r="L94" s="62">
        <f>SUM(základ!L95:základ!L96)</f>
        <v>0</v>
      </c>
      <c r="M94" s="62">
        <f>SUM(základ!M95:základ!M96)</f>
        <v>0</v>
      </c>
      <c r="N94" s="62">
        <f>SUM(základ!N95:základ!N96)</f>
        <v>0</v>
      </c>
      <c r="O94" s="63">
        <f>SUM(základ!O95:základ!O96)</f>
        <v>0</v>
      </c>
    </row>
    <row r="95" spans="1:15" ht="12">
      <c r="A95" s="82" t="s">
        <v>93</v>
      </c>
      <c r="B95" s="83">
        <v>64</v>
      </c>
      <c r="C95" s="50">
        <f>SUM(základ!D95:základ!O95)</f>
        <v>32446948</v>
      </c>
      <c r="D95" s="50">
        <v>30547794</v>
      </c>
      <c r="E95" s="50">
        <v>45611</v>
      </c>
      <c r="F95" s="50">
        <v>75988</v>
      </c>
      <c r="G95" s="50">
        <v>9455</v>
      </c>
      <c r="H95" s="50">
        <v>741625</v>
      </c>
      <c r="I95" s="50">
        <v>331558</v>
      </c>
      <c r="J95" s="50">
        <v>216651</v>
      </c>
      <c r="K95" s="50">
        <v>478266</v>
      </c>
      <c r="L95" s="50"/>
      <c r="M95" s="50"/>
      <c r="N95" s="50"/>
      <c r="O95" s="51"/>
    </row>
    <row r="96" spans="1:15" ht="12">
      <c r="A96" s="84" t="s">
        <v>94</v>
      </c>
      <c r="B96" s="43">
        <v>65</v>
      </c>
      <c r="C96" s="62">
        <f>SUM(základ!D96:základ!O96)</f>
        <v>1349603</v>
      </c>
      <c r="D96" s="46">
        <v>506320</v>
      </c>
      <c r="E96" s="46">
        <v>0</v>
      </c>
      <c r="F96" s="46">
        <v>68045</v>
      </c>
      <c r="G96" s="46">
        <v>5237</v>
      </c>
      <c r="H96" s="46">
        <v>68359</v>
      </c>
      <c r="I96" s="46">
        <v>220283</v>
      </c>
      <c r="J96" s="46">
        <v>341</v>
      </c>
      <c r="K96" s="46">
        <v>481018</v>
      </c>
      <c r="L96" s="46"/>
      <c r="M96" s="46"/>
      <c r="N96" s="46"/>
      <c r="O96" s="47"/>
    </row>
    <row r="97" spans="1:15" ht="12">
      <c r="A97" s="85" t="s">
        <v>95</v>
      </c>
      <c r="B97" s="45">
        <v>66</v>
      </c>
      <c r="C97" s="80">
        <f>SUM(základ!D97:základ!O97)</f>
        <v>5456975</v>
      </c>
      <c r="D97" s="46">
        <v>3702985</v>
      </c>
      <c r="E97" s="46">
        <v>194666</v>
      </c>
      <c r="F97" s="46">
        <v>176276</v>
      </c>
      <c r="G97" s="46">
        <v>102027</v>
      </c>
      <c r="H97" s="46">
        <v>247106</v>
      </c>
      <c r="I97" s="46">
        <v>538581</v>
      </c>
      <c r="J97" s="46">
        <v>153181</v>
      </c>
      <c r="K97" s="46">
        <v>342153</v>
      </c>
      <c r="L97" s="46"/>
      <c r="M97" s="46"/>
      <c r="N97" s="46"/>
      <c r="O97" s="47"/>
    </row>
    <row r="98" spans="1:15" ht="21">
      <c r="A98" s="128" t="s">
        <v>124</v>
      </c>
      <c r="B98" s="49">
        <v>67</v>
      </c>
      <c r="C98" s="50">
        <f>(základ!C99+základ!C100+základ!C101)</f>
        <v>38489323</v>
      </c>
      <c r="D98" s="50">
        <f>(základ!D99+základ!D100+základ!D101)</f>
        <v>26921745</v>
      </c>
      <c r="E98" s="50">
        <f>(základ!E99+základ!E100+základ!E101)</f>
        <v>1421623</v>
      </c>
      <c r="F98" s="50">
        <f>(základ!F99+základ!F100+základ!F101)</f>
        <v>1655485</v>
      </c>
      <c r="G98" s="50">
        <f>(základ!G99+základ!G100+základ!G101)</f>
        <v>1756489</v>
      </c>
      <c r="H98" s="50">
        <f>(základ!H99+základ!H100+základ!H101)</f>
        <v>1497491</v>
      </c>
      <c r="I98" s="50">
        <f>(základ!I99+základ!I100+základ!I101)</f>
        <v>1476746</v>
      </c>
      <c r="J98" s="50">
        <f>(základ!J99+základ!J100+základ!J101)</f>
        <v>2332957</v>
      </c>
      <c r="K98" s="50">
        <f>(základ!K99+základ!K100+základ!K101)</f>
        <v>1426787</v>
      </c>
      <c r="L98" s="50">
        <f>(základ!L99+základ!L100+základ!L101)</f>
        <v>0</v>
      </c>
      <c r="M98" s="50">
        <f>(základ!M99+základ!M100+základ!M101)</f>
        <v>0</v>
      </c>
      <c r="N98" s="50">
        <f>(základ!N99+základ!N100+základ!N101)</f>
        <v>0</v>
      </c>
      <c r="O98" s="51">
        <f>(základ!O99+základ!O100+základ!O101)</f>
        <v>0</v>
      </c>
    </row>
    <row r="99" spans="1:15" ht="21">
      <c r="A99" s="129" t="s">
        <v>125</v>
      </c>
      <c r="B99" s="83">
        <v>68</v>
      </c>
      <c r="C99" s="50">
        <f>SUM(základ!D99:základ!O99)</f>
        <v>2692589</v>
      </c>
      <c r="D99" s="50">
        <v>1693098</v>
      </c>
      <c r="E99" s="50">
        <v>161515</v>
      </c>
      <c r="F99" s="50">
        <v>83749</v>
      </c>
      <c r="G99" s="50">
        <v>242735</v>
      </c>
      <c r="H99" s="50">
        <v>123501</v>
      </c>
      <c r="I99" s="50">
        <v>193370</v>
      </c>
      <c r="J99" s="50">
        <v>94502</v>
      </c>
      <c r="K99" s="50">
        <v>100119</v>
      </c>
      <c r="L99" s="50"/>
      <c r="M99" s="50"/>
      <c r="N99" s="50"/>
      <c r="O99" s="51"/>
    </row>
    <row r="100" spans="1:15" ht="21">
      <c r="A100" s="95" t="s">
        <v>126</v>
      </c>
      <c r="B100" s="53">
        <v>69</v>
      </c>
      <c r="C100" s="54">
        <f>SUM(základ!D100:základ!O100)</f>
        <v>27260359</v>
      </c>
      <c r="D100" s="54">
        <v>19700852</v>
      </c>
      <c r="E100" s="54">
        <v>675453</v>
      </c>
      <c r="F100" s="54">
        <v>1009327</v>
      </c>
      <c r="G100" s="54">
        <v>1112374</v>
      </c>
      <c r="H100" s="54">
        <v>720330</v>
      </c>
      <c r="I100" s="54">
        <v>986644</v>
      </c>
      <c r="J100" s="54">
        <v>1899169</v>
      </c>
      <c r="K100" s="54">
        <v>1156210</v>
      </c>
      <c r="L100" s="54"/>
      <c r="M100" s="54"/>
      <c r="N100" s="54"/>
      <c r="O100" s="55"/>
    </row>
    <row r="101" spans="1:15" ht="21">
      <c r="A101" s="130" t="s">
        <v>127</v>
      </c>
      <c r="B101" s="107">
        <v>70</v>
      </c>
      <c r="C101" s="62">
        <f>SUM(základ!D101:základ!O101)</f>
        <v>8536375</v>
      </c>
      <c r="D101" s="62">
        <v>5527795</v>
      </c>
      <c r="E101" s="62">
        <v>584655</v>
      </c>
      <c r="F101" s="62">
        <v>562409</v>
      </c>
      <c r="G101" s="62">
        <v>401380</v>
      </c>
      <c r="H101" s="62">
        <v>653660</v>
      </c>
      <c r="I101" s="62">
        <v>296732</v>
      </c>
      <c r="J101" s="62">
        <v>339286</v>
      </c>
      <c r="K101" s="62">
        <v>170458</v>
      </c>
      <c r="L101" s="62"/>
      <c r="M101" s="62"/>
      <c r="N101" s="62"/>
      <c r="O101" s="63"/>
    </row>
    <row r="102" spans="1:15" ht="12">
      <c r="A102" s="108" t="s">
        <v>96</v>
      </c>
      <c r="B102" s="77">
        <v>71</v>
      </c>
      <c r="C102" s="80">
        <f>SUM(základ!D102:základ!O102)</f>
        <v>2153886</v>
      </c>
      <c r="D102" s="90">
        <v>1319072</v>
      </c>
      <c r="E102" s="90">
        <v>53781</v>
      </c>
      <c r="F102" s="90">
        <v>59599</v>
      </c>
      <c r="G102" s="90">
        <v>171461</v>
      </c>
      <c r="H102" s="90">
        <v>52928</v>
      </c>
      <c r="I102" s="90">
        <v>112263</v>
      </c>
      <c r="J102" s="90">
        <v>169303</v>
      </c>
      <c r="K102" s="90">
        <v>215479</v>
      </c>
      <c r="L102" s="90"/>
      <c r="M102" s="90"/>
      <c r="N102" s="80"/>
      <c r="O102" s="81"/>
    </row>
    <row r="103" spans="1:15" ht="12">
      <c r="A103" s="105" t="s">
        <v>97</v>
      </c>
      <c r="B103" s="49">
        <v>72</v>
      </c>
      <c r="C103" s="62">
        <f>(základ!C104+základ!C105+základ!C106+základ!C107+základ!C108)</f>
        <v>30168900</v>
      </c>
      <c r="D103" s="50">
        <f>(základ!D104+základ!D105+základ!D106+základ!D107+základ!D108)</f>
        <v>28549957</v>
      </c>
      <c r="E103" s="50">
        <f>(základ!E104+základ!E105+základ!E106+základ!E107+základ!E108)</f>
        <v>226710</v>
      </c>
      <c r="F103" s="50">
        <f>(základ!F104+základ!F105+základ!F106+základ!F107+základ!F108)</f>
        <v>118890</v>
      </c>
      <c r="G103" s="50">
        <f>(základ!G104+základ!G105+základ!G106+základ!G107+základ!G108)</f>
        <v>136508</v>
      </c>
      <c r="H103" s="50">
        <f>(základ!H104+základ!H105+základ!H106+základ!H107+základ!H108)</f>
        <v>45110</v>
      </c>
      <c r="I103" s="50">
        <f>(základ!I104+základ!I105+základ!I106+základ!I107+základ!I108)</f>
        <v>145543</v>
      </c>
      <c r="J103" s="50">
        <f>(základ!J104+základ!J105+základ!J106+základ!J107+základ!J108)</f>
        <v>188383</v>
      </c>
      <c r="K103" s="50">
        <f>(základ!K104+základ!K105+základ!K106+základ!K107+základ!K108)</f>
        <v>757799</v>
      </c>
      <c r="L103" s="50">
        <f>(základ!L104+základ!L105+základ!L106+základ!L107+základ!L108)</f>
        <v>0</v>
      </c>
      <c r="M103" s="50">
        <f>(základ!M104+základ!M105+základ!M106+základ!M107+základ!M108)</f>
        <v>0</v>
      </c>
      <c r="N103" s="90">
        <f>(základ!N104+základ!N105+základ!N106+základ!N107+základ!N108)</f>
        <v>0</v>
      </c>
      <c r="O103" s="81">
        <f>(základ!O104+základ!O105+základ!O106+základ!O107+základ!O108)</f>
        <v>0</v>
      </c>
    </row>
    <row r="104" spans="1:15" ht="12">
      <c r="A104" s="82" t="s">
        <v>98</v>
      </c>
      <c r="B104" s="83">
        <v>73</v>
      </c>
      <c r="C104" s="50">
        <f>SUM(základ!D104:základ!O104)</f>
        <v>25574873</v>
      </c>
      <c r="D104" s="50">
        <v>24418636</v>
      </c>
      <c r="E104" s="50">
        <v>81547</v>
      </c>
      <c r="F104" s="50">
        <v>58305</v>
      </c>
      <c r="G104" s="50">
        <v>121134</v>
      </c>
      <c r="H104" s="50">
        <v>40894</v>
      </c>
      <c r="I104" s="50">
        <v>40833</v>
      </c>
      <c r="J104" s="50">
        <v>105008</v>
      </c>
      <c r="K104" s="50">
        <v>708516</v>
      </c>
      <c r="L104" s="50"/>
      <c r="M104" s="50"/>
      <c r="N104" s="50"/>
      <c r="O104" s="51"/>
    </row>
    <row r="105" spans="1:15" ht="12">
      <c r="A105" s="92" t="s">
        <v>99</v>
      </c>
      <c r="B105" s="53">
        <v>74</v>
      </c>
      <c r="C105" s="54">
        <f>SUM(základ!D105:základ!O105)</f>
        <v>31041</v>
      </c>
      <c r="D105" s="54">
        <v>31041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/>
      <c r="M105" s="54"/>
      <c r="N105" s="54"/>
      <c r="O105" s="55"/>
    </row>
    <row r="106" spans="1:15" ht="12">
      <c r="A106" s="109" t="s">
        <v>100</v>
      </c>
      <c r="B106" s="53">
        <v>75</v>
      </c>
      <c r="C106" s="54">
        <f>SUM(základ!D106:základ!O106)</f>
        <v>115698</v>
      </c>
      <c r="D106" s="54">
        <v>112368</v>
      </c>
      <c r="E106" s="54">
        <v>0</v>
      </c>
      <c r="F106" s="54">
        <v>0</v>
      </c>
      <c r="G106" s="54">
        <v>3281</v>
      </c>
      <c r="H106" s="54">
        <v>49</v>
      </c>
      <c r="I106" s="54">
        <v>0</v>
      </c>
      <c r="J106" s="54">
        <v>0</v>
      </c>
      <c r="K106" s="54">
        <v>0</v>
      </c>
      <c r="L106" s="54"/>
      <c r="M106" s="54"/>
      <c r="N106" s="54"/>
      <c r="O106" s="55"/>
    </row>
    <row r="107" spans="1:15" ht="21">
      <c r="A107" s="95" t="s">
        <v>128</v>
      </c>
      <c r="B107" s="53">
        <v>76</v>
      </c>
      <c r="C107" s="54">
        <f>SUM(základ!D107:základ!O107)</f>
        <v>660827</v>
      </c>
      <c r="D107" s="54">
        <v>278640</v>
      </c>
      <c r="E107" s="54">
        <v>144270</v>
      </c>
      <c r="F107" s="54">
        <v>60445</v>
      </c>
      <c r="G107" s="54">
        <v>10809</v>
      </c>
      <c r="H107" s="54">
        <v>3759</v>
      </c>
      <c r="I107" s="54">
        <v>102934</v>
      </c>
      <c r="J107" s="54">
        <v>10687</v>
      </c>
      <c r="K107" s="54">
        <v>49283</v>
      </c>
      <c r="L107" s="54"/>
      <c r="M107" s="54"/>
      <c r="N107" s="54"/>
      <c r="O107" s="55"/>
    </row>
    <row r="108" spans="1:15" ht="12">
      <c r="A108" s="106" t="s">
        <v>101</v>
      </c>
      <c r="B108" s="110">
        <v>77</v>
      </c>
      <c r="C108" s="111">
        <f>SUM(základ!D108:základ!O108)</f>
        <v>3786461</v>
      </c>
      <c r="D108" s="62">
        <v>3709272</v>
      </c>
      <c r="E108" s="62">
        <v>893</v>
      </c>
      <c r="F108" s="62">
        <v>140</v>
      </c>
      <c r="G108" s="62">
        <v>1284</v>
      </c>
      <c r="H108" s="62">
        <v>408</v>
      </c>
      <c r="I108" s="62">
        <v>1776</v>
      </c>
      <c r="J108" s="62">
        <v>72688</v>
      </c>
      <c r="K108" s="62">
        <v>0</v>
      </c>
      <c r="L108" s="62"/>
      <c r="M108" s="62"/>
      <c r="N108" s="62"/>
      <c r="O108" s="47"/>
    </row>
    <row r="109" spans="1:15" ht="12">
      <c r="A109" s="78" t="s">
        <v>102</v>
      </c>
      <c r="B109" s="77">
        <v>78</v>
      </c>
      <c r="C109" s="62">
        <f>SUM(základ!C110:základ!C112)</f>
        <v>23326412</v>
      </c>
      <c r="D109" s="90">
        <f>SUM(základ!D110:základ!D112)</f>
        <v>22408708</v>
      </c>
      <c r="E109" s="90">
        <f>SUM(základ!E110:základ!E112)</f>
        <v>481</v>
      </c>
      <c r="F109" s="90">
        <f>SUM(základ!F110:základ!F112)</f>
        <v>34158</v>
      </c>
      <c r="G109" s="90">
        <f>SUM(základ!G110:základ!G112)</f>
        <v>44</v>
      </c>
      <c r="H109" s="90">
        <f>SUM(základ!H110:základ!H112)</f>
        <v>377938</v>
      </c>
      <c r="I109" s="90">
        <f>SUM(základ!I110:základ!I112)</f>
        <v>474822</v>
      </c>
      <c r="J109" s="90">
        <f>SUM(základ!J110:základ!J112)</f>
        <v>29594</v>
      </c>
      <c r="K109" s="90">
        <f>SUM(základ!K110:základ!K112)</f>
        <v>667</v>
      </c>
      <c r="L109" s="90">
        <f>SUM(základ!L110:základ!L112)</f>
        <v>0</v>
      </c>
      <c r="M109" s="90">
        <f>SUM(základ!M110:základ!M112)</f>
        <v>0</v>
      </c>
      <c r="N109" s="90">
        <f>SUM(základ!N110:základ!N112)</f>
        <v>0</v>
      </c>
      <c r="O109" s="63">
        <f>SUM(základ!O110:základ!O112)</f>
        <v>0</v>
      </c>
    </row>
    <row r="110" spans="1:15" ht="21">
      <c r="A110" s="131" t="s">
        <v>129</v>
      </c>
      <c r="B110" s="83">
        <v>79</v>
      </c>
      <c r="C110" s="50">
        <f>SUM(základ!D110:základ!O110)</f>
        <v>23164055</v>
      </c>
      <c r="D110" s="50">
        <v>22248084</v>
      </c>
      <c r="E110" s="50">
        <v>460</v>
      </c>
      <c r="F110" s="50">
        <v>34147</v>
      </c>
      <c r="G110" s="50">
        <v>11</v>
      </c>
      <c r="H110" s="50">
        <v>376933</v>
      </c>
      <c r="I110" s="50">
        <v>474469</v>
      </c>
      <c r="J110" s="50">
        <v>29579</v>
      </c>
      <c r="K110" s="50">
        <v>372</v>
      </c>
      <c r="L110" s="50"/>
      <c r="M110" s="50"/>
      <c r="N110" s="50"/>
      <c r="O110" s="51"/>
    </row>
    <row r="111" spans="1:15" ht="21">
      <c r="A111" s="131" t="s">
        <v>130</v>
      </c>
      <c r="B111" s="53">
        <v>80</v>
      </c>
      <c r="C111" s="54">
        <f>SUM(základ!D111:základ!O111)</f>
        <v>1121</v>
      </c>
      <c r="D111" s="54">
        <v>404</v>
      </c>
      <c r="E111" s="54">
        <v>20</v>
      </c>
      <c r="F111" s="54">
        <v>6</v>
      </c>
      <c r="G111" s="54">
        <v>19</v>
      </c>
      <c r="H111" s="54">
        <v>12</v>
      </c>
      <c r="I111" s="54">
        <v>351</v>
      </c>
      <c r="J111" s="54">
        <v>14</v>
      </c>
      <c r="K111" s="54">
        <v>295</v>
      </c>
      <c r="L111" s="54"/>
      <c r="M111" s="54"/>
      <c r="N111" s="54"/>
      <c r="O111" s="55"/>
    </row>
    <row r="112" spans="1:15" ht="12">
      <c r="A112" s="94" t="s">
        <v>103</v>
      </c>
      <c r="B112" s="43">
        <v>81</v>
      </c>
      <c r="C112" s="46">
        <f>SUM(základ!D112:základ!O112)</f>
        <v>161236</v>
      </c>
      <c r="D112" s="46">
        <v>160220</v>
      </c>
      <c r="E112" s="46">
        <v>1</v>
      </c>
      <c r="F112" s="46">
        <v>5</v>
      </c>
      <c r="G112" s="46">
        <v>14</v>
      </c>
      <c r="H112" s="46">
        <v>993</v>
      </c>
      <c r="I112" s="46">
        <v>2</v>
      </c>
      <c r="J112" s="46">
        <v>1</v>
      </c>
      <c r="K112" s="46">
        <v>0</v>
      </c>
      <c r="L112" s="46"/>
      <c r="M112" s="46"/>
      <c r="N112" s="46"/>
      <c r="O112" s="47"/>
    </row>
    <row r="113" spans="1:15" ht="12">
      <c r="A113" s="108" t="s">
        <v>104</v>
      </c>
      <c r="B113" s="79">
        <v>82</v>
      </c>
      <c r="C113" s="80">
        <f>(základ!C114+základ!C124+základ!C125+základ!C126+základ!C127)</f>
        <v>19964142</v>
      </c>
      <c r="D113" s="80">
        <f>(základ!D114+základ!D124+základ!D125+základ!D126+základ!D127)</f>
        <v>17254083</v>
      </c>
      <c r="E113" s="80">
        <f>(základ!E114+základ!E124+základ!E125+základ!E126+základ!E127)</f>
        <v>404769</v>
      </c>
      <c r="F113" s="80">
        <f>(základ!F114+základ!F124+základ!F125+základ!F126+základ!F127)</f>
        <v>476015</v>
      </c>
      <c r="G113" s="80">
        <f>(základ!G114+základ!G124+základ!G125+základ!G126+základ!G127)</f>
        <v>322555</v>
      </c>
      <c r="H113" s="80">
        <f>(základ!H114+základ!H124+základ!H125+základ!H126+základ!H127)</f>
        <v>339090</v>
      </c>
      <c r="I113" s="80">
        <f>(základ!I114+základ!I124+základ!I125+základ!I126+základ!I127)</f>
        <v>475908</v>
      </c>
      <c r="J113" s="80">
        <f>(základ!J114+základ!J124+základ!J125+základ!J126+základ!J127)</f>
        <v>386304</v>
      </c>
      <c r="K113" s="80">
        <f>(základ!K114+základ!K124+základ!K125+základ!K126+základ!K127)</f>
        <v>305418</v>
      </c>
      <c r="L113" s="80">
        <f>(základ!L114+základ!L124+základ!L125+základ!L126+základ!L127)</f>
        <v>0</v>
      </c>
      <c r="M113" s="80">
        <f>(základ!M114+základ!M124+základ!M125+základ!M126+základ!M127)</f>
        <v>0</v>
      </c>
      <c r="N113" s="80">
        <f>(základ!N114+základ!N124+základ!N125+základ!N126+základ!N127)</f>
        <v>0</v>
      </c>
      <c r="O113" s="81">
        <f>(základ!O114+základ!O124+základ!O125+základ!O126+základ!O127)</f>
        <v>0</v>
      </c>
    </row>
    <row r="114" spans="1:15" ht="12.75" thickBot="1">
      <c r="A114" s="113" t="s">
        <v>105</v>
      </c>
      <c r="B114" s="114">
        <v>83</v>
      </c>
      <c r="C114" s="115">
        <f>SUM(základ!D114:základ!O114)</f>
        <v>8394730</v>
      </c>
      <c r="D114" s="115">
        <v>7863316</v>
      </c>
      <c r="E114" s="115">
        <v>43959</v>
      </c>
      <c r="F114" s="115">
        <v>124679</v>
      </c>
      <c r="G114" s="115">
        <v>94705</v>
      </c>
      <c r="H114" s="115">
        <v>91444</v>
      </c>
      <c r="I114" s="115">
        <v>33004</v>
      </c>
      <c r="J114" s="115">
        <v>48711</v>
      </c>
      <c r="K114" s="115">
        <v>94912</v>
      </c>
      <c r="L114" s="115"/>
      <c r="M114" s="115"/>
      <c r="N114" s="115"/>
      <c r="O114" s="116"/>
    </row>
    <row r="115" spans="1:15" ht="12">
      <c r="A115" s="23"/>
      <c r="B115" s="7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3" t="s">
        <v>1</v>
      </c>
      <c r="O115" s="14"/>
    </row>
    <row r="116" spans="1:15" ht="12">
      <c r="A116" s="23"/>
      <c r="B116" s="7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6" t="s">
        <v>106</v>
      </c>
      <c r="O116" s="17"/>
    </row>
    <row r="117" spans="1:15" ht="12">
      <c r="A117" s="23"/>
      <c r="B117" s="7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">
      <c r="A118" s="23"/>
      <c r="B118" s="7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2" t="s">
        <v>10</v>
      </c>
    </row>
    <row r="119" spans="1:15" ht="12.75" thickBot="1">
      <c r="A119" s="23"/>
      <c r="B119" s="7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">
      <c r="A120" s="71"/>
      <c r="B120" s="72"/>
      <c r="C120" s="26" t="s">
        <v>11</v>
      </c>
      <c r="D120" s="27"/>
      <c r="E120" s="27"/>
      <c r="F120" s="27"/>
      <c r="G120" s="27"/>
      <c r="H120" s="27" t="s">
        <v>12</v>
      </c>
      <c r="I120" s="27"/>
      <c r="J120" s="27"/>
      <c r="K120" s="27"/>
      <c r="L120" s="27"/>
      <c r="M120" s="27"/>
      <c r="N120" s="27"/>
      <c r="O120" s="28"/>
    </row>
    <row r="121" spans="1:15" ht="21">
      <c r="A121" s="73" t="s">
        <v>59</v>
      </c>
      <c r="B121" s="30" t="s">
        <v>14</v>
      </c>
      <c r="C121" s="30" t="s">
        <v>15</v>
      </c>
      <c r="D121" s="31" t="s">
        <v>16</v>
      </c>
      <c r="E121" s="31" t="s">
        <v>17</v>
      </c>
      <c r="F121" s="31" t="s">
        <v>18</v>
      </c>
      <c r="G121" s="31" t="s">
        <v>19</v>
      </c>
      <c r="H121" s="31" t="s">
        <v>20</v>
      </c>
      <c r="I121" s="24" t="s">
        <v>87</v>
      </c>
      <c r="J121" s="31" t="s">
        <v>22</v>
      </c>
      <c r="K121" s="31" t="s">
        <v>23</v>
      </c>
      <c r="L121" s="32"/>
      <c r="M121" s="32"/>
      <c r="N121" s="32"/>
      <c r="O121" s="33"/>
    </row>
    <row r="122" spans="1:15" ht="12">
      <c r="A122" s="104"/>
      <c r="B122" s="35"/>
      <c r="C122" s="36" t="s">
        <v>24</v>
      </c>
      <c r="D122" s="37" t="s">
        <v>25</v>
      </c>
      <c r="E122" s="38" t="s">
        <v>26</v>
      </c>
      <c r="F122" s="38" t="s">
        <v>27</v>
      </c>
      <c r="G122" s="38" t="s">
        <v>28</v>
      </c>
      <c r="H122" s="38" t="s">
        <v>29</v>
      </c>
      <c r="I122" s="38" t="s">
        <v>30</v>
      </c>
      <c r="J122" s="38" t="s">
        <v>31</v>
      </c>
      <c r="K122" s="38" t="s">
        <v>32</v>
      </c>
      <c r="L122" s="38"/>
      <c r="M122" s="38"/>
      <c r="N122" s="38"/>
      <c r="O122" s="39"/>
    </row>
    <row r="123" spans="1:15" ht="12">
      <c r="A123" s="75" t="s">
        <v>33</v>
      </c>
      <c r="B123" s="41" t="s">
        <v>34</v>
      </c>
      <c r="C123" s="41">
        <v>1</v>
      </c>
      <c r="D123" s="41">
        <v>2</v>
      </c>
      <c r="E123" s="41">
        <v>3</v>
      </c>
      <c r="F123" s="41">
        <v>4</v>
      </c>
      <c r="G123" s="41">
        <v>5</v>
      </c>
      <c r="H123" s="41">
        <v>6</v>
      </c>
      <c r="I123" s="41">
        <v>7</v>
      </c>
      <c r="J123" s="41">
        <v>8</v>
      </c>
      <c r="K123" s="41">
        <v>9</v>
      </c>
      <c r="L123" s="41">
        <v>10</v>
      </c>
      <c r="M123" s="41">
        <v>11</v>
      </c>
      <c r="N123" s="41">
        <v>12</v>
      </c>
      <c r="O123" s="42">
        <v>13</v>
      </c>
    </row>
    <row r="124" spans="1:15" ht="21">
      <c r="A124" s="132" t="s">
        <v>131</v>
      </c>
      <c r="B124" s="83">
        <v>84</v>
      </c>
      <c r="C124" s="50">
        <f>SUM(základ!D124:základ!O124)</f>
        <v>5022255</v>
      </c>
      <c r="D124" s="50">
        <v>4523598</v>
      </c>
      <c r="E124" s="50">
        <v>23115</v>
      </c>
      <c r="F124" s="50">
        <v>129270</v>
      </c>
      <c r="G124" s="50">
        <v>5156</v>
      </c>
      <c r="H124" s="50">
        <v>13385</v>
      </c>
      <c r="I124" s="50">
        <v>97886</v>
      </c>
      <c r="J124" s="50">
        <v>172614</v>
      </c>
      <c r="K124" s="50">
        <v>57231</v>
      </c>
      <c r="L124" s="50"/>
      <c r="M124" s="50"/>
      <c r="N124" s="50"/>
      <c r="O124" s="51"/>
    </row>
    <row r="125" spans="1:15" ht="12">
      <c r="A125" s="117" t="s">
        <v>107</v>
      </c>
      <c r="B125" s="118">
        <v>85</v>
      </c>
      <c r="C125" s="54">
        <f>SUM(základ!D125:základ!O125)</f>
        <v>547541</v>
      </c>
      <c r="D125" s="111">
        <v>485218</v>
      </c>
      <c r="E125" s="111">
        <v>1425</v>
      </c>
      <c r="F125" s="111">
        <v>9311</v>
      </c>
      <c r="G125" s="111">
        <v>3860</v>
      </c>
      <c r="H125" s="111">
        <v>3801</v>
      </c>
      <c r="I125" s="111">
        <v>10471</v>
      </c>
      <c r="J125" s="111">
        <v>3174</v>
      </c>
      <c r="K125" s="111">
        <v>30281</v>
      </c>
      <c r="L125" s="111"/>
      <c r="M125" s="111"/>
      <c r="N125" s="111"/>
      <c r="O125" s="119"/>
    </row>
    <row r="126" spans="1:15" ht="12">
      <c r="A126" s="96" t="s">
        <v>108</v>
      </c>
      <c r="B126" s="53">
        <v>86</v>
      </c>
      <c r="C126" s="54">
        <f>SUM(základ!D126:základ!O126)</f>
        <v>225094</v>
      </c>
      <c r="D126" s="54">
        <v>81318</v>
      </c>
      <c r="E126" s="54">
        <v>50859</v>
      </c>
      <c r="F126" s="54">
        <v>11566</v>
      </c>
      <c r="G126" s="54">
        <v>23269</v>
      </c>
      <c r="H126" s="54">
        <v>40879</v>
      </c>
      <c r="I126" s="54">
        <v>2738</v>
      </c>
      <c r="J126" s="54">
        <v>0</v>
      </c>
      <c r="K126" s="54">
        <v>14465</v>
      </c>
      <c r="L126" s="54"/>
      <c r="M126" s="54"/>
      <c r="N126" s="54"/>
      <c r="O126" s="55"/>
    </row>
    <row r="127" spans="1:15" ht="12">
      <c r="A127" s="120" t="s">
        <v>109</v>
      </c>
      <c r="B127" s="107">
        <v>87</v>
      </c>
      <c r="C127" s="46">
        <f>SUM(základ!D127:základ!O127)</f>
        <v>5774522</v>
      </c>
      <c r="D127" s="62">
        <v>4300633</v>
      </c>
      <c r="E127" s="62">
        <v>285411</v>
      </c>
      <c r="F127" s="62">
        <v>201189</v>
      </c>
      <c r="G127" s="62">
        <v>195565</v>
      </c>
      <c r="H127" s="62">
        <v>189581</v>
      </c>
      <c r="I127" s="62">
        <v>331809</v>
      </c>
      <c r="J127" s="62">
        <v>161805</v>
      </c>
      <c r="K127" s="62">
        <v>108529</v>
      </c>
      <c r="L127" s="62"/>
      <c r="M127" s="62"/>
      <c r="N127" s="62"/>
      <c r="O127" s="63"/>
    </row>
    <row r="128" spans="1:15" ht="12">
      <c r="A128" s="78" t="s">
        <v>110</v>
      </c>
      <c r="B128" s="49">
        <v>88</v>
      </c>
      <c r="C128" s="46">
        <f>SUM(základ!D128:základ!O128)</f>
        <v>8593357</v>
      </c>
      <c r="D128" s="50">
        <v>3810016</v>
      </c>
      <c r="E128" s="50">
        <v>406261</v>
      </c>
      <c r="F128" s="50">
        <v>237568</v>
      </c>
      <c r="G128" s="50">
        <v>774377</v>
      </c>
      <c r="H128" s="50">
        <v>910214</v>
      </c>
      <c r="I128" s="50">
        <v>1042960</v>
      </c>
      <c r="J128" s="50">
        <v>378774</v>
      </c>
      <c r="K128" s="50">
        <v>1033187</v>
      </c>
      <c r="L128" s="50"/>
      <c r="M128" s="50"/>
      <c r="N128" s="50"/>
      <c r="O128" s="51"/>
    </row>
    <row r="129" spans="1:15" ht="12">
      <c r="A129" s="78" t="s">
        <v>111</v>
      </c>
      <c r="B129" s="79">
        <v>89</v>
      </c>
      <c r="C129" s="80">
        <f>SUM(základ!D129:základ!O129)</f>
        <v>78605</v>
      </c>
      <c r="D129" s="80">
        <v>16353</v>
      </c>
      <c r="E129" s="80">
        <v>3489</v>
      </c>
      <c r="F129" s="80">
        <v>6490</v>
      </c>
      <c r="G129" s="80">
        <v>741</v>
      </c>
      <c r="H129" s="80">
        <v>48003</v>
      </c>
      <c r="I129" s="80">
        <v>2733</v>
      </c>
      <c r="J129" s="80">
        <v>350</v>
      </c>
      <c r="K129" s="80">
        <v>446</v>
      </c>
      <c r="L129" s="80"/>
      <c r="M129" s="80"/>
      <c r="N129" s="80"/>
      <c r="O129" s="81"/>
    </row>
    <row r="130" spans="1:15" ht="12">
      <c r="A130" s="78" t="s">
        <v>112</v>
      </c>
      <c r="B130" s="79">
        <v>90</v>
      </c>
      <c r="C130" s="80">
        <f>SUM(základ!D130:základ!O130)</f>
        <v>631864</v>
      </c>
      <c r="D130" s="80">
        <v>198199</v>
      </c>
      <c r="E130" s="80">
        <v>19539</v>
      </c>
      <c r="F130" s="80">
        <v>103373</v>
      </c>
      <c r="G130" s="80">
        <v>18427</v>
      </c>
      <c r="H130" s="80">
        <v>29464</v>
      </c>
      <c r="I130" s="80">
        <v>42951</v>
      </c>
      <c r="J130" s="80">
        <v>209416</v>
      </c>
      <c r="K130" s="80">
        <v>10495</v>
      </c>
      <c r="L130" s="80"/>
      <c r="M130" s="80"/>
      <c r="N130" s="80"/>
      <c r="O130" s="81"/>
    </row>
    <row r="131" spans="1:15" ht="12">
      <c r="A131" s="85" t="s">
        <v>113</v>
      </c>
      <c r="B131" s="77">
        <v>91</v>
      </c>
      <c r="C131" s="62">
        <f>(základ!C132+základ!C133+základ!C134+základ!C135)</f>
        <v>4228723</v>
      </c>
      <c r="D131" s="121">
        <f>(základ!D132+základ!D133+základ!D134+základ!D135)</f>
        <v>2603213</v>
      </c>
      <c r="E131" s="121">
        <f>(základ!E132+základ!E133+základ!E134+základ!E135)</f>
        <v>159793</v>
      </c>
      <c r="F131" s="121">
        <f>(základ!F132+základ!F133+základ!F134+základ!F135)</f>
        <v>174127</v>
      </c>
      <c r="G131" s="121">
        <f>(základ!G132+základ!G133+základ!G134+základ!G135)</f>
        <v>139866</v>
      </c>
      <c r="H131" s="121">
        <f>(základ!H132+základ!H133+základ!H134+základ!H135)</f>
        <v>359395</v>
      </c>
      <c r="I131" s="121">
        <f>(základ!I132+základ!I133+základ!I134+základ!I135)</f>
        <v>320251</v>
      </c>
      <c r="J131" s="121">
        <f>(základ!J132+základ!J133+základ!J134+základ!J135)</f>
        <v>182871</v>
      </c>
      <c r="K131" s="121">
        <f>(základ!K132+základ!K133+základ!K134+základ!K135)</f>
        <v>289207</v>
      </c>
      <c r="L131" s="121">
        <f>(základ!L132+základ!L133+základ!L134+základ!L135)</f>
        <v>0</v>
      </c>
      <c r="M131" s="121">
        <f>(základ!M132+základ!M133+základ!M134+základ!M135)</f>
        <v>0</v>
      </c>
      <c r="N131" s="121">
        <f>(základ!N132+základ!N133+základ!N134+základ!N135)</f>
        <v>0</v>
      </c>
      <c r="O131" s="122">
        <f>(základ!O132+základ!O133+základ!O134+základ!O135)</f>
        <v>0</v>
      </c>
    </row>
    <row r="132" spans="1:15" ht="21">
      <c r="A132" s="95" t="s">
        <v>132</v>
      </c>
      <c r="B132" s="83">
        <v>92</v>
      </c>
      <c r="C132" s="50">
        <f>SUM(základ!D132:základ!O132)</f>
        <v>606914</v>
      </c>
      <c r="D132" s="50">
        <v>201661</v>
      </c>
      <c r="E132" s="50">
        <v>3133</v>
      </c>
      <c r="F132" s="50">
        <v>118184</v>
      </c>
      <c r="G132" s="50">
        <v>29860</v>
      </c>
      <c r="H132" s="50">
        <v>31031</v>
      </c>
      <c r="I132" s="50">
        <v>4719</v>
      </c>
      <c r="J132" s="50">
        <v>31611</v>
      </c>
      <c r="K132" s="50">
        <v>186715</v>
      </c>
      <c r="L132" s="50"/>
      <c r="M132" s="50"/>
      <c r="N132" s="50"/>
      <c r="O132" s="51"/>
    </row>
    <row r="133" spans="1:15" ht="12">
      <c r="A133" s="92" t="s">
        <v>114</v>
      </c>
      <c r="B133" s="53">
        <v>93</v>
      </c>
      <c r="C133" s="54">
        <f>SUM(základ!D133:základ!O133)</f>
        <v>179275</v>
      </c>
      <c r="D133" s="54">
        <v>156491</v>
      </c>
      <c r="E133" s="54">
        <v>14</v>
      </c>
      <c r="F133" s="54">
        <v>5064</v>
      </c>
      <c r="G133" s="54">
        <v>696</v>
      </c>
      <c r="H133" s="54">
        <v>6533</v>
      </c>
      <c r="I133" s="54">
        <v>2891</v>
      </c>
      <c r="J133" s="54">
        <v>2792</v>
      </c>
      <c r="K133" s="54">
        <v>4794</v>
      </c>
      <c r="L133" s="54"/>
      <c r="M133" s="54"/>
      <c r="N133" s="54"/>
      <c r="O133" s="55"/>
    </row>
    <row r="134" spans="1:15" ht="12">
      <c r="A134" s="92" t="s">
        <v>115</v>
      </c>
      <c r="B134" s="53">
        <v>94</v>
      </c>
      <c r="C134" s="54">
        <f>SUM(základ!D134:základ!O134)</f>
        <v>751882</v>
      </c>
      <c r="D134" s="54">
        <v>395216</v>
      </c>
      <c r="E134" s="54">
        <v>20485</v>
      </c>
      <c r="F134" s="54">
        <v>4895</v>
      </c>
      <c r="G134" s="54">
        <v>15937</v>
      </c>
      <c r="H134" s="54">
        <v>185002</v>
      </c>
      <c r="I134" s="54">
        <v>31194</v>
      </c>
      <c r="J134" s="54">
        <v>51877</v>
      </c>
      <c r="K134" s="54">
        <v>47276</v>
      </c>
      <c r="L134" s="54"/>
      <c r="M134" s="54"/>
      <c r="N134" s="54"/>
      <c r="O134" s="55"/>
    </row>
    <row r="135" spans="1:15" ht="12">
      <c r="A135" s="94" t="s">
        <v>116</v>
      </c>
      <c r="B135" s="107">
        <v>95</v>
      </c>
      <c r="C135" s="62">
        <f>SUM(základ!D135:základ!O135)</f>
        <v>2690652</v>
      </c>
      <c r="D135" s="62">
        <v>1849845</v>
      </c>
      <c r="E135" s="62">
        <v>136161</v>
      </c>
      <c r="F135" s="62">
        <v>45984</v>
      </c>
      <c r="G135" s="62">
        <v>93373</v>
      </c>
      <c r="H135" s="62">
        <v>136829</v>
      </c>
      <c r="I135" s="62">
        <v>281447</v>
      </c>
      <c r="J135" s="62">
        <v>96591</v>
      </c>
      <c r="K135" s="62">
        <v>50422</v>
      </c>
      <c r="L135" s="62"/>
      <c r="M135" s="62"/>
      <c r="N135" s="62"/>
      <c r="O135" s="63"/>
    </row>
    <row r="136" spans="1:15" ht="12">
      <c r="A136" s="78" t="s">
        <v>117</v>
      </c>
      <c r="B136" s="79">
        <v>96</v>
      </c>
      <c r="C136" s="80">
        <f>SUM(základ!D136:základ!O136)</f>
        <v>85488943</v>
      </c>
      <c r="D136" s="80">
        <v>62647124</v>
      </c>
      <c r="E136" s="80">
        <v>3125318</v>
      </c>
      <c r="F136" s="80">
        <v>2422621</v>
      </c>
      <c r="G136" s="80">
        <v>3429692</v>
      </c>
      <c r="H136" s="80">
        <v>3227496</v>
      </c>
      <c r="I136" s="80">
        <v>3118389</v>
      </c>
      <c r="J136" s="80">
        <v>3394925</v>
      </c>
      <c r="K136" s="80">
        <v>4123378</v>
      </c>
      <c r="L136" s="80"/>
      <c r="M136" s="80"/>
      <c r="N136" s="80"/>
      <c r="O136" s="81"/>
    </row>
    <row r="137" spans="1:15" ht="12.75" thickBot="1">
      <c r="A137" s="123" t="s">
        <v>118</v>
      </c>
      <c r="B137" s="66">
        <v>97</v>
      </c>
      <c r="C137" s="67">
        <f>SUM(základ!D137:základ!O137)</f>
        <v>3119608</v>
      </c>
      <c r="D137" s="67">
        <v>2928946</v>
      </c>
      <c r="E137" s="67">
        <v>3283</v>
      </c>
      <c r="F137" s="67">
        <v>15738</v>
      </c>
      <c r="G137" s="67">
        <v>12037</v>
      </c>
      <c r="H137" s="67">
        <v>1820</v>
      </c>
      <c r="I137" s="67">
        <v>132220</v>
      </c>
      <c r="J137" s="67">
        <v>22629</v>
      </c>
      <c r="K137" s="67">
        <v>2935</v>
      </c>
      <c r="L137" s="67"/>
      <c r="M137" s="67"/>
      <c r="N137" s="67"/>
      <c r="O137" s="124"/>
    </row>
    <row r="138" spans="1:15" ht="12">
      <c r="A138" s="23"/>
      <c r="B138" s="112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</sheetData>
  <printOptions/>
  <pageMargins left="0.39370078740157477" right="0.39370078740157477" top="0.39370078740157477" bottom="0.39370078740157477" header="0.39370078740157477" footer="0.39370078740157477"/>
  <pageSetup horizontalDpi="600" verticalDpi="600" orientation="landscape" paperSize="9" r:id="rId1"/>
  <rowBreaks count="3" manualBreakCount="3">
    <brk id="40" max="255" man="1"/>
    <brk id="78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Filadel_</cp:lastModifiedBy>
  <cp:lastPrinted>2004-04-13T10:40:42Z</cp:lastPrinted>
  <dcterms:modified xsi:type="dcterms:W3CDTF">2004-04-13T10:42:25Z</dcterms:modified>
  <cp:category/>
  <cp:version/>
  <cp:contentType/>
  <cp:contentStatus/>
</cp:coreProperties>
</file>