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'Sheet1'!$B$3:$M$59</definedName>
  </definedNames>
  <calcPr fullCalcOnLoad="1"/>
</workbook>
</file>

<file path=xl/sharedStrings.xml><?xml version="1.0" encoding="utf-8"?>
<sst xmlns="http://schemas.openxmlformats.org/spreadsheetml/2006/main" count="54" uniqueCount="22">
  <si>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</si>
  <si>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</si>
  <si>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</si>
  <si>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</si>
  <si>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</si>
  <si>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</si>
  <si>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</si>
  <si>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</si>
  <si>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</si>
  <si>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</si>
  <si>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</si>
  <si>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</si>
  <si>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</si>
  <si>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>* predbežný údaj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</si>
  <si>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</si>
  <si>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</si>
  <si>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</si>
  <si>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</si>
  <si>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>z toho: krátkodobý dlh</t>
  </si>
  <si>
    <t xml:space="preserve">            dlhodobý dlh</t>
  </si>
  <si>
    <t xml:space="preserve">Hrubá zahraničná zadlženosť Slovenskej republiky v roku 2013 </t>
  </si>
  <si>
    <t>31.12.2013*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</si>
</sst>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00000"/>
    <numFmt numFmtId="181" formatCode="0.0"/>
    <numFmt numFmtId="182" formatCode="#,##0\ &quot;Sk&quot;"/>
    <numFmt numFmtId="183" formatCode="#&quot; &quot;##0.0\ _ "/>
    <numFmt numFmtId="184" formatCode="#&quot; &quot;##0.0&quot; &quot;&quot; &quot;"/>
    <numFmt numFmtId="185" formatCode="#,##0.0\ _S_k"/>
    <numFmt numFmtId="186" formatCode="_-* #,##0.0\ _S_k_-;\-* #,##0.0\ _S_k_-;_-* &quot;-&quot;?\ _S_k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1" borderId="5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18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83" fontId="0" fillId="0" borderId="0" xfId="0" applyNumberFormat="1" applyAlignment="1">
      <alignment/>
    </xf>
    <xf numFmtId="14" fontId="4" fillId="0" borderId="14" xfId="0" applyNumberFormat="1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83" fontId="0" fillId="0" borderId="15" xfId="0" applyNumberFormat="1" applyFont="1" applyBorder="1" applyAlignment="1">
      <alignment horizontal="center"/>
    </xf>
    <xf numFmtId="183" fontId="0" fillId="0" borderId="15" xfId="0" applyNumberFormat="1" applyFont="1" applyBorder="1" applyAlignment="1">
      <alignment horizontal="center"/>
    </xf>
    <xf numFmtId="183" fontId="0" fillId="0" borderId="16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183" fontId="0" fillId="0" borderId="15" xfId="0" applyNumberFormat="1" applyBorder="1" applyAlignment="1">
      <alignment horizontal="center"/>
    </xf>
    <xf numFmtId="183" fontId="0" fillId="0" borderId="16" xfId="0" applyNumberFormat="1" applyBorder="1" applyAlignment="1">
      <alignment horizontal="center"/>
    </xf>
    <xf numFmtId="183" fontId="0" fillId="0" borderId="15" xfId="0" applyNumberFormat="1" applyFont="1" applyFill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85" fontId="0" fillId="0" borderId="15" xfId="0" applyNumberFormat="1" applyBorder="1" applyAlignment="1">
      <alignment/>
    </xf>
    <xf numFmtId="185" fontId="0" fillId="24" borderId="15" xfId="0" applyNumberFormat="1" applyFill="1" applyBorder="1" applyAlignment="1">
      <alignment horizontal="right"/>
    </xf>
    <xf numFmtId="185" fontId="0" fillId="0" borderId="15" xfId="0" applyNumberFormat="1" applyFill="1" applyBorder="1" applyAlignment="1">
      <alignment/>
    </xf>
    <xf numFmtId="185" fontId="0" fillId="24" borderId="15" xfId="0" applyNumberFormat="1" applyFill="1" applyBorder="1" applyAlignment="1">
      <alignment/>
    </xf>
    <xf numFmtId="14" fontId="4" fillId="0" borderId="14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81" fontId="0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1"/>
  <sheetViews>
    <sheetView tabSelected="1" zoomScalePageLayoutView="0" workbookViewId="0" topLeftCell="C22">
      <selection activeCell="N61" sqref="N61"/>
    </sheetView>
  </sheetViews>
  <sheetFormatPr defaultColWidth="9.140625" defaultRowHeight="12.75"/>
  <cols>
    <col min="2" max="2" width="47.8515625" style="1" customWidth="1"/>
    <col min="3" max="3" width="12.7109375" style="0" customWidth="1"/>
    <col min="4" max="4" width="11.71093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1.28125" style="0" customWidth="1"/>
    <col min="10" max="10" width="10.8515625" style="0" customWidth="1"/>
    <col min="11" max="11" width="10.7109375" style="0" customWidth="1"/>
    <col min="12" max="12" width="11.57421875" style="0" customWidth="1"/>
    <col min="13" max="13" width="11.7109375" style="0" customWidth="1"/>
    <col min="14" max="14" width="12.00390625" style="0" customWidth="1"/>
  </cols>
  <sheetData>
    <row r="3" spans="2:3" ht="18">
      <c r="B3" s="15" t="s">
        <v>20</v>
      </c>
      <c r="C3" s="12"/>
    </row>
    <row r="4" ht="13.5" thickBot="1">
      <c r="B4" s="1" t="s">
        <v>17</v>
      </c>
    </row>
    <row r="5" spans="2:14" ht="15.75" thickBot="1">
      <c r="B5" s="11"/>
      <c r="C5" s="18">
        <v>41305</v>
      </c>
      <c r="D5" s="18">
        <v>41333</v>
      </c>
      <c r="E5" s="18">
        <v>41364</v>
      </c>
      <c r="F5" s="18">
        <v>41394</v>
      </c>
      <c r="G5" s="18">
        <v>41425</v>
      </c>
      <c r="H5" s="18">
        <v>41455</v>
      </c>
      <c r="I5" s="18">
        <v>41486</v>
      </c>
      <c r="J5" s="18">
        <v>41517</v>
      </c>
      <c r="K5" s="18">
        <v>41547</v>
      </c>
      <c r="L5" s="34">
        <v>41578</v>
      </c>
      <c r="M5" s="34">
        <v>41608</v>
      </c>
      <c r="N5" s="34" t="s">
        <v>21</v>
      </c>
    </row>
    <row r="6" spans="2:14" ht="13.5" thickBot="1">
      <c r="B6" s="6" t="s">
        <v>0</v>
      </c>
      <c r="C6" s="19">
        <f aca="true" t="shared" si="0" ref="C6:J6">+C7+C12</f>
        <v>26831.9</v>
      </c>
      <c r="D6" s="19">
        <f t="shared" si="0"/>
        <v>29793.8</v>
      </c>
      <c r="E6" s="19">
        <f t="shared" si="0"/>
        <v>29123.8</v>
      </c>
      <c r="F6" s="19">
        <f t="shared" si="0"/>
        <v>30887.999999999996</v>
      </c>
      <c r="G6" s="19">
        <f t="shared" si="0"/>
        <v>32004.1</v>
      </c>
      <c r="H6" s="19">
        <f t="shared" si="0"/>
        <v>32118.600000000002</v>
      </c>
      <c r="I6" s="19">
        <f t="shared" si="0"/>
        <v>33122.8</v>
      </c>
      <c r="J6" s="19">
        <f t="shared" si="0"/>
        <v>32759.9</v>
      </c>
      <c r="K6" s="19">
        <f>+K7+K12</f>
        <v>33522.899999999994</v>
      </c>
      <c r="L6" s="19">
        <f>+L7+L12</f>
        <v>33190.221923756304</v>
      </c>
      <c r="M6" s="19">
        <f>+M7+M12</f>
        <v>33663.1</v>
      </c>
      <c r="N6" s="19">
        <f>+N7+N12</f>
        <v>34066.2</v>
      </c>
    </row>
    <row r="7" spans="2:14" ht="12.75">
      <c r="B7" s="5" t="s">
        <v>11</v>
      </c>
      <c r="C7" s="20">
        <f>SUM(C8:C11)</f>
        <v>443.4</v>
      </c>
      <c r="D7" s="20">
        <v>338.1</v>
      </c>
      <c r="E7" s="20">
        <f aca="true" t="shared" si="1" ref="E7:K7">SUM(E8:E11)</f>
        <v>344.1</v>
      </c>
      <c r="F7" s="20">
        <f t="shared" si="1"/>
        <v>107.8</v>
      </c>
      <c r="G7" s="20">
        <f t="shared" si="1"/>
        <v>3.3</v>
      </c>
      <c r="H7" s="20">
        <f t="shared" si="1"/>
        <v>16.9</v>
      </c>
      <c r="I7" s="20">
        <f t="shared" si="1"/>
        <v>145.9</v>
      </c>
      <c r="J7" s="20">
        <f t="shared" si="1"/>
        <v>114.3</v>
      </c>
      <c r="K7" s="20">
        <f t="shared" si="1"/>
        <v>63.7</v>
      </c>
      <c r="L7" s="20">
        <f>SUM(L8:L11)</f>
        <v>175.27817568810002</v>
      </c>
      <c r="M7" s="20">
        <f>SUM(M8:M11)</f>
        <v>208.9</v>
      </c>
      <c r="N7" s="20">
        <f>SUM(N8:N11)</f>
        <v>44.6</v>
      </c>
    </row>
    <row r="8" spans="2:14" ht="12.75">
      <c r="B8" s="2" t="s">
        <v>3</v>
      </c>
      <c r="C8" s="21">
        <v>342.7</v>
      </c>
      <c r="D8" s="21">
        <v>332.2</v>
      </c>
      <c r="E8" s="30">
        <v>324</v>
      </c>
      <c r="F8" s="30">
        <v>0</v>
      </c>
      <c r="G8" s="30">
        <v>2</v>
      </c>
      <c r="H8" s="30">
        <v>2</v>
      </c>
      <c r="I8" s="30">
        <v>2</v>
      </c>
      <c r="J8" s="30">
        <v>2</v>
      </c>
      <c r="K8" s="30">
        <v>2</v>
      </c>
      <c r="L8" s="38">
        <v>2.04615</v>
      </c>
      <c r="M8" s="30">
        <v>2</v>
      </c>
      <c r="N8" s="30">
        <v>2.1</v>
      </c>
    </row>
    <row r="9" spans="2:14" ht="12.75">
      <c r="B9" s="2" t="s">
        <v>4</v>
      </c>
      <c r="C9" s="22">
        <v>0</v>
      </c>
      <c r="D9" s="22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8">
        <v>0</v>
      </c>
      <c r="M9" s="30">
        <v>0</v>
      </c>
      <c r="N9" s="30">
        <v>0</v>
      </c>
    </row>
    <row r="10" spans="2:14" ht="12.75">
      <c r="B10" s="2" t="str">
        <f>+B26</f>
        <v>     Hotovosť a vklady</v>
      </c>
      <c r="C10" s="22">
        <v>100.7</v>
      </c>
      <c r="D10" s="22">
        <v>6</v>
      </c>
      <c r="E10" s="31">
        <v>20.1</v>
      </c>
      <c r="F10" s="31">
        <v>107.8</v>
      </c>
      <c r="G10" s="31">
        <v>1.3</v>
      </c>
      <c r="H10" s="31">
        <v>14.9</v>
      </c>
      <c r="I10" s="31">
        <v>143.9</v>
      </c>
      <c r="J10" s="30">
        <v>112.3</v>
      </c>
      <c r="K10" s="30">
        <v>61.7</v>
      </c>
      <c r="L10" s="38">
        <v>173.2320256881</v>
      </c>
      <c r="M10" s="30">
        <v>206.9</v>
      </c>
      <c r="N10" s="30">
        <v>42.5</v>
      </c>
    </row>
    <row r="11" spans="2:14" ht="13.5" thickBot="1">
      <c r="B11" s="7" t="s">
        <v>6</v>
      </c>
      <c r="C11" s="23">
        <v>0</v>
      </c>
      <c r="D11" s="23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8">
        <v>0</v>
      </c>
      <c r="M11" s="30">
        <v>0</v>
      </c>
      <c r="N11" s="30">
        <v>0</v>
      </c>
    </row>
    <row r="12" spans="2:14" ht="12.75">
      <c r="B12" s="3" t="s">
        <v>12</v>
      </c>
      <c r="C12" s="24">
        <f aca="true" t="shared" si="2" ref="C12:N12">SUM(C13:C16)</f>
        <v>26388.5</v>
      </c>
      <c r="D12" s="20">
        <f t="shared" si="2"/>
        <v>29455.7</v>
      </c>
      <c r="E12" s="20">
        <f t="shared" si="2"/>
        <v>28779.7</v>
      </c>
      <c r="F12" s="20">
        <f t="shared" si="2"/>
        <v>30780.199999999997</v>
      </c>
      <c r="G12" s="20">
        <f t="shared" si="2"/>
        <v>32000.8</v>
      </c>
      <c r="H12" s="20">
        <f t="shared" si="2"/>
        <v>32101.7</v>
      </c>
      <c r="I12" s="20">
        <f t="shared" si="2"/>
        <v>32976.9</v>
      </c>
      <c r="J12" s="20">
        <f t="shared" si="2"/>
        <v>32645.600000000002</v>
      </c>
      <c r="K12" s="20">
        <f t="shared" si="2"/>
        <v>33459.2</v>
      </c>
      <c r="L12" s="20">
        <f t="shared" si="2"/>
        <v>33014.9437480682</v>
      </c>
      <c r="M12" s="20">
        <f t="shared" si="2"/>
        <v>33454.2</v>
      </c>
      <c r="N12" s="20">
        <f t="shared" si="2"/>
        <v>34021.6</v>
      </c>
    </row>
    <row r="13" spans="2:14" ht="12.75">
      <c r="B13" s="2" t="s">
        <v>8</v>
      </c>
      <c r="C13" s="21">
        <v>22139.5</v>
      </c>
      <c r="D13" s="21">
        <v>25308.2</v>
      </c>
      <c r="E13" s="30">
        <v>24752.7</v>
      </c>
      <c r="F13" s="30">
        <v>26677.1</v>
      </c>
      <c r="G13" s="30">
        <v>27713.2</v>
      </c>
      <c r="H13" s="30">
        <v>27691.5</v>
      </c>
      <c r="I13" s="30">
        <v>28200.5</v>
      </c>
      <c r="J13" s="30">
        <v>27904.8</v>
      </c>
      <c r="K13" s="30">
        <v>28627.6</v>
      </c>
      <c r="L13" s="38">
        <v>28135.790190000003</v>
      </c>
      <c r="M13" s="30">
        <v>28534.8</v>
      </c>
      <c r="N13" s="30">
        <v>28792.7</v>
      </c>
    </row>
    <row r="14" spans="2:14" ht="12.75">
      <c r="B14" s="2" t="s">
        <v>4</v>
      </c>
      <c r="C14" s="21">
        <v>4232.4</v>
      </c>
      <c r="D14" s="21">
        <v>4131.7</v>
      </c>
      <c r="E14" s="31">
        <v>4011.9</v>
      </c>
      <c r="F14" s="31">
        <v>4088</v>
      </c>
      <c r="G14" s="31">
        <v>4272.9</v>
      </c>
      <c r="H14" s="31">
        <v>4395.7</v>
      </c>
      <c r="I14" s="31">
        <v>4761.9</v>
      </c>
      <c r="J14" s="30">
        <v>4726.6</v>
      </c>
      <c r="K14" s="30">
        <v>4817.5</v>
      </c>
      <c r="L14" s="38">
        <v>4865.216</v>
      </c>
      <c r="M14" s="30">
        <v>4905.8</v>
      </c>
      <c r="N14" s="30">
        <v>5215.5</v>
      </c>
    </row>
    <row r="15" spans="2:14" ht="12.75">
      <c r="B15" s="2" t="str">
        <f>+B26</f>
        <v>     Hotovosť a vklady</v>
      </c>
      <c r="C15" s="22">
        <v>0</v>
      </c>
      <c r="D15" s="22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8">
        <v>0</v>
      </c>
      <c r="M15" s="30">
        <v>0</v>
      </c>
      <c r="N15" s="30">
        <v>0</v>
      </c>
    </row>
    <row r="16" spans="2:14" ht="13.5" thickBot="1">
      <c r="B16" s="2" t="s">
        <v>6</v>
      </c>
      <c r="C16" s="22">
        <v>16.6</v>
      </c>
      <c r="D16" s="22">
        <v>15.8</v>
      </c>
      <c r="E16" s="31">
        <v>15.1</v>
      </c>
      <c r="F16" s="31">
        <v>15.1</v>
      </c>
      <c r="G16" s="31">
        <v>14.7</v>
      </c>
      <c r="H16" s="31">
        <v>14.5</v>
      </c>
      <c r="I16" s="31">
        <v>14.5</v>
      </c>
      <c r="J16" s="30">
        <v>14.2</v>
      </c>
      <c r="K16" s="30">
        <v>14.1</v>
      </c>
      <c r="L16" s="38">
        <v>13.937558068200001</v>
      </c>
      <c r="M16" s="30">
        <v>13.6</v>
      </c>
      <c r="N16" s="30">
        <v>13.4</v>
      </c>
    </row>
    <row r="17" spans="2:14" ht="13.5" thickBot="1">
      <c r="B17" s="10" t="s">
        <v>10</v>
      </c>
      <c r="C17" s="19">
        <f aca="true" t="shared" si="3" ref="C17:I17">+C18+C23</f>
        <v>13087.199999999999</v>
      </c>
      <c r="D17" s="19">
        <f t="shared" si="3"/>
        <v>12909.399999999998</v>
      </c>
      <c r="E17" s="19">
        <f t="shared" si="3"/>
        <v>12696.800000000001</v>
      </c>
      <c r="F17" s="19">
        <f t="shared" si="3"/>
        <v>12989.7</v>
      </c>
      <c r="G17" s="19">
        <f t="shared" si="3"/>
        <v>13560.699999999999</v>
      </c>
      <c r="H17" s="19">
        <f t="shared" si="3"/>
        <v>13342.499999999998</v>
      </c>
      <c r="I17" s="19">
        <f t="shared" si="3"/>
        <v>13732.5</v>
      </c>
      <c r="J17" s="19">
        <f>+J18+J23</f>
        <v>13742.7</v>
      </c>
      <c r="K17" s="19">
        <f>+K18+K23</f>
        <v>13607.5</v>
      </c>
      <c r="L17" s="19">
        <f>+L18+L23</f>
        <v>13756.812090000001</v>
      </c>
      <c r="M17" s="19">
        <f>+M18+M23</f>
        <v>13630</v>
      </c>
      <c r="N17" s="19">
        <f>+N18+N23</f>
        <v>8786.4</v>
      </c>
    </row>
    <row r="18" spans="2:14" ht="12.75">
      <c r="B18" s="3" t="s">
        <v>11</v>
      </c>
      <c r="C18" s="24">
        <f aca="true" t="shared" si="4" ref="C18:I18">SUM(C19:C22)</f>
        <v>12882.099999999999</v>
      </c>
      <c r="D18" s="24">
        <f t="shared" si="4"/>
        <v>12704.099999999999</v>
      </c>
      <c r="E18" s="24">
        <f t="shared" si="4"/>
        <v>12491.2</v>
      </c>
      <c r="F18" s="24">
        <f t="shared" si="4"/>
        <v>12783.800000000001</v>
      </c>
      <c r="G18" s="24">
        <f t="shared" si="4"/>
        <v>13354.599999999999</v>
      </c>
      <c r="H18" s="24">
        <f t="shared" si="4"/>
        <v>13136.099999999999</v>
      </c>
      <c r="I18" s="24">
        <f t="shared" si="4"/>
        <v>13525.8</v>
      </c>
      <c r="J18" s="24">
        <f>SUM(J19:J22)</f>
        <v>13535.7</v>
      </c>
      <c r="K18" s="24">
        <f>SUM(K19:K22)</f>
        <v>13400.2</v>
      </c>
      <c r="L18" s="24">
        <f>SUM(L19:L22)</f>
        <v>13549.332480000001</v>
      </c>
      <c r="M18" s="24">
        <f>SUM(M19:M22)</f>
        <v>13422.2</v>
      </c>
      <c r="N18" s="24">
        <f>SUM(N19:N22)</f>
        <v>8578.3</v>
      </c>
    </row>
    <row r="19" spans="2:14" ht="12.75">
      <c r="B19" s="2" t="s">
        <v>3</v>
      </c>
      <c r="C19" s="21">
        <v>0</v>
      </c>
      <c r="D19" s="2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8">
        <v>0</v>
      </c>
      <c r="M19" s="32">
        <v>0</v>
      </c>
      <c r="N19" s="32">
        <v>0</v>
      </c>
    </row>
    <row r="20" spans="2:14" ht="12.75">
      <c r="B20" s="2" t="s">
        <v>4</v>
      </c>
      <c r="C20" s="21">
        <v>8569.8</v>
      </c>
      <c r="D20" s="21">
        <v>8287.4</v>
      </c>
      <c r="E20" s="30">
        <v>8061.8</v>
      </c>
      <c r="F20" s="30">
        <v>8246.2</v>
      </c>
      <c r="G20" s="30">
        <v>8238.8</v>
      </c>
      <c r="H20" s="30">
        <v>8201.9</v>
      </c>
      <c r="I20" s="30">
        <v>8116.1</v>
      </c>
      <c r="J20" s="33">
        <v>8086.1</v>
      </c>
      <c r="K20" s="33">
        <v>8132.3</v>
      </c>
      <c r="L20" s="38">
        <v>8161.27389</v>
      </c>
      <c r="M20" s="30">
        <v>8064.5</v>
      </c>
      <c r="N20" s="30">
        <v>4981.6</v>
      </c>
    </row>
    <row r="21" spans="2:14" ht="12.75">
      <c r="B21" s="2" t="s">
        <v>15</v>
      </c>
      <c r="C21" s="21">
        <v>4312.3</v>
      </c>
      <c r="D21" s="21">
        <v>4416.7</v>
      </c>
      <c r="E21" s="30">
        <v>4429.4</v>
      </c>
      <c r="F21" s="30">
        <v>4537.6</v>
      </c>
      <c r="G21" s="30">
        <v>5115.8</v>
      </c>
      <c r="H21" s="30">
        <v>4934.2</v>
      </c>
      <c r="I21" s="30">
        <v>5409.7</v>
      </c>
      <c r="J21" s="33">
        <v>5449.6</v>
      </c>
      <c r="K21" s="33">
        <v>5267.9</v>
      </c>
      <c r="L21" s="38">
        <v>5388.058590000001</v>
      </c>
      <c r="M21" s="30">
        <v>5357.7</v>
      </c>
      <c r="N21" s="30">
        <v>3596.7</v>
      </c>
    </row>
    <row r="22" spans="2:14" ht="13.5" thickBot="1">
      <c r="B22" s="8" t="s">
        <v>6</v>
      </c>
      <c r="C22" s="21">
        <v>0</v>
      </c>
      <c r="D22" s="21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8">
        <v>0</v>
      </c>
      <c r="M22" s="30">
        <v>0</v>
      </c>
      <c r="N22" s="30">
        <v>0</v>
      </c>
    </row>
    <row r="23" spans="2:14" ht="12.75">
      <c r="B23" s="5" t="s">
        <v>12</v>
      </c>
      <c r="C23" s="20">
        <f aca="true" t="shared" si="5" ref="C23:N23">SUM(C24:C27)</f>
        <v>205.1</v>
      </c>
      <c r="D23" s="20">
        <f t="shared" si="5"/>
        <v>205.3</v>
      </c>
      <c r="E23" s="20">
        <f t="shared" si="5"/>
        <v>205.6</v>
      </c>
      <c r="F23" s="20">
        <f t="shared" si="5"/>
        <v>205.9</v>
      </c>
      <c r="G23" s="20">
        <f t="shared" si="5"/>
        <v>206.1</v>
      </c>
      <c r="H23" s="20">
        <f t="shared" si="5"/>
        <v>206.4</v>
      </c>
      <c r="I23" s="20">
        <f t="shared" si="5"/>
        <v>206.7</v>
      </c>
      <c r="J23" s="20">
        <f t="shared" si="5"/>
        <v>207</v>
      </c>
      <c r="K23" s="20">
        <f t="shared" si="5"/>
        <v>207.3</v>
      </c>
      <c r="L23" s="20">
        <f t="shared" si="5"/>
        <v>207.47961</v>
      </c>
      <c r="M23" s="20">
        <f t="shared" si="5"/>
        <v>207.8</v>
      </c>
      <c r="N23" s="20">
        <f t="shared" si="5"/>
        <v>208.1</v>
      </c>
    </row>
    <row r="24" spans="2:14" ht="12.75">
      <c r="B24" s="4" t="s">
        <v>8</v>
      </c>
      <c r="C24" s="22">
        <v>0</v>
      </c>
      <c r="D24" s="22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8">
        <v>0</v>
      </c>
      <c r="M24" s="30">
        <v>0</v>
      </c>
      <c r="N24" s="30">
        <v>0</v>
      </c>
    </row>
    <row r="25" spans="2:14" ht="12.75">
      <c r="B25" s="4" t="s">
        <v>4</v>
      </c>
      <c r="C25" s="22">
        <v>205.1</v>
      </c>
      <c r="D25" s="22">
        <v>205.3</v>
      </c>
      <c r="E25" s="30">
        <v>205.6</v>
      </c>
      <c r="F25" s="30">
        <v>205.9</v>
      </c>
      <c r="G25" s="30">
        <v>206.1</v>
      </c>
      <c r="H25" s="30">
        <v>206.4</v>
      </c>
      <c r="I25" s="30">
        <v>206.7</v>
      </c>
      <c r="J25" s="30">
        <v>207</v>
      </c>
      <c r="K25" s="30">
        <v>207.3</v>
      </c>
      <c r="L25" s="38">
        <v>207.47961</v>
      </c>
      <c r="M25" s="30">
        <v>207.8</v>
      </c>
      <c r="N25" s="30">
        <v>208.1</v>
      </c>
    </row>
    <row r="26" spans="2:14" ht="12.75">
      <c r="B26" s="2" t="s">
        <v>15</v>
      </c>
      <c r="C26" s="22">
        <v>0</v>
      </c>
      <c r="D26" s="22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8">
        <v>0</v>
      </c>
      <c r="M26" s="30">
        <v>0</v>
      </c>
      <c r="N26" s="30">
        <v>0</v>
      </c>
    </row>
    <row r="27" spans="2:14" ht="13.5" thickBot="1">
      <c r="B27" s="4" t="s">
        <v>6</v>
      </c>
      <c r="C27" s="22">
        <v>0</v>
      </c>
      <c r="D27" s="22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8">
        <v>0</v>
      </c>
      <c r="M27" s="30">
        <v>0</v>
      </c>
      <c r="N27" s="30">
        <v>0</v>
      </c>
    </row>
    <row r="28" spans="2:14" ht="13.5" thickBot="1">
      <c r="B28" s="9" t="s">
        <v>1</v>
      </c>
      <c r="C28" s="19">
        <f aca="true" t="shared" si="6" ref="C28:I28">+C29+C34</f>
        <v>5882.7</v>
      </c>
      <c r="D28" s="19">
        <f t="shared" si="6"/>
        <v>6810</v>
      </c>
      <c r="E28" s="19">
        <f t="shared" si="6"/>
        <v>5722.1</v>
      </c>
      <c r="F28" s="19">
        <f t="shared" si="6"/>
        <v>5845.7</v>
      </c>
      <c r="G28" s="19">
        <f t="shared" si="6"/>
        <v>5856.6</v>
      </c>
      <c r="H28" s="19">
        <f t="shared" si="6"/>
        <v>6538.4</v>
      </c>
      <c r="I28" s="19">
        <f t="shared" si="6"/>
        <v>6577.5</v>
      </c>
      <c r="J28" s="19">
        <f>+J29+J34</f>
        <v>5990</v>
      </c>
      <c r="K28" s="19">
        <f>+K29+K34</f>
        <v>6684.6</v>
      </c>
      <c r="L28" s="19">
        <f>+L29+L34</f>
        <v>6325.604520000001</v>
      </c>
      <c r="M28" s="19">
        <f>+M29+M34</f>
        <v>7139.5</v>
      </c>
      <c r="N28" s="19">
        <f>+N29+N34</f>
        <v>6661.3</v>
      </c>
    </row>
    <row r="29" spans="2:14" ht="12.75">
      <c r="B29" s="5" t="s">
        <v>11</v>
      </c>
      <c r="C29" s="25">
        <f aca="true" t="shared" si="7" ref="C29:I29">SUM(C30:C33)</f>
        <v>2809.6</v>
      </c>
      <c r="D29" s="25">
        <f t="shared" si="7"/>
        <v>3915</v>
      </c>
      <c r="E29" s="25">
        <f t="shared" si="7"/>
        <v>2727.0000000000005</v>
      </c>
      <c r="F29" s="25">
        <f t="shared" si="7"/>
        <v>2928.7</v>
      </c>
      <c r="G29" s="25">
        <f t="shared" si="7"/>
        <v>2953</v>
      </c>
      <c r="H29" s="25">
        <f t="shared" si="7"/>
        <v>3445.1</v>
      </c>
      <c r="I29" s="25">
        <f t="shared" si="7"/>
        <v>3508.1</v>
      </c>
      <c r="J29" s="25">
        <f>SUM(J30:J33)</f>
        <v>2855</v>
      </c>
      <c r="K29" s="25">
        <f>SUM(K30:K33)</f>
        <v>3401.7000000000003</v>
      </c>
      <c r="L29" s="25">
        <f>SUM(L30:L33)</f>
        <v>3077.5460100000005</v>
      </c>
      <c r="M29" s="25">
        <f>SUM(M30:M33)</f>
        <v>3750.1</v>
      </c>
      <c r="N29" s="25">
        <f>SUM(N30:N33)</f>
        <v>2997.3</v>
      </c>
    </row>
    <row r="30" spans="2:14" ht="12.75">
      <c r="B30" s="4" t="s">
        <v>3</v>
      </c>
      <c r="C30" s="28">
        <v>0</v>
      </c>
      <c r="D30" s="28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8">
        <v>0</v>
      </c>
      <c r="M30" s="30">
        <v>0</v>
      </c>
      <c r="N30" s="30">
        <v>0</v>
      </c>
    </row>
    <row r="31" spans="2:14" ht="12.75">
      <c r="B31" s="4" t="s">
        <v>4</v>
      </c>
      <c r="C31" s="26">
        <v>259.8</v>
      </c>
      <c r="D31" s="26">
        <v>260.7</v>
      </c>
      <c r="E31" s="30">
        <v>221.3</v>
      </c>
      <c r="F31" s="30">
        <v>143.5</v>
      </c>
      <c r="G31" s="30">
        <v>106</v>
      </c>
      <c r="H31" s="30">
        <v>256.1</v>
      </c>
      <c r="I31" s="30">
        <v>165</v>
      </c>
      <c r="J31" s="30">
        <v>121.5</v>
      </c>
      <c r="K31" s="30">
        <v>193.3</v>
      </c>
      <c r="L31" s="38">
        <v>76.52601000000001</v>
      </c>
      <c r="M31" s="30">
        <v>450.7</v>
      </c>
      <c r="N31" s="30">
        <v>417.3</v>
      </c>
    </row>
    <row r="32" spans="2:14" ht="12.75">
      <c r="B32" s="2" t="s">
        <v>15</v>
      </c>
      <c r="C32" s="26">
        <v>2488.7</v>
      </c>
      <c r="D32" s="26">
        <v>3587.5</v>
      </c>
      <c r="E32" s="30">
        <v>2417.3</v>
      </c>
      <c r="F32" s="30">
        <v>2576.2</v>
      </c>
      <c r="G32" s="30">
        <v>2721.5</v>
      </c>
      <c r="H32" s="30">
        <v>3059.8</v>
      </c>
      <c r="I32" s="30">
        <v>3239.2</v>
      </c>
      <c r="J32" s="30">
        <v>2618.5</v>
      </c>
      <c r="K32" s="30">
        <v>3061.6</v>
      </c>
      <c r="L32" s="38">
        <v>2874.8407500000003</v>
      </c>
      <c r="M32" s="30">
        <v>3199.4</v>
      </c>
      <c r="N32" s="30">
        <v>2504.6</v>
      </c>
    </row>
    <row r="33" spans="2:14" ht="13.5" thickBot="1">
      <c r="B33" s="8" t="s">
        <v>6</v>
      </c>
      <c r="C33" s="27">
        <v>61.1</v>
      </c>
      <c r="D33" s="27">
        <v>66.8</v>
      </c>
      <c r="E33" s="30">
        <v>88.4</v>
      </c>
      <c r="F33" s="30">
        <v>209</v>
      </c>
      <c r="G33" s="30">
        <v>125.5</v>
      </c>
      <c r="H33" s="30">
        <v>129.2</v>
      </c>
      <c r="I33" s="30">
        <v>103.9</v>
      </c>
      <c r="J33" s="30">
        <v>115</v>
      </c>
      <c r="K33" s="30">
        <v>146.8</v>
      </c>
      <c r="L33" s="38">
        <v>126.17925000000001</v>
      </c>
      <c r="M33" s="30">
        <v>100</v>
      </c>
      <c r="N33" s="30">
        <v>75.4</v>
      </c>
    </row>
    <row r="34" spans="2:14" ht="12.75">
      <c r="B34" s="5" t="s">
        <v>12</v>
      </c>
      <c r="C34" s="25">
        <f aca="true" t="shared" si="8" ref="C34:N34">SUM(C35:C38)</f>
        <v>3073.1</v>
      </c>
      <c r="D34" s="29">
        <f t="shared" si="8"/>
        <v>2895.0000000000005</v>
      </c>
      <c r="E34" s="29">
        <f t="shared" si="8"/>
        <v>2995.0999999999995</v>
      </c>
      <c r="F34" s="29">
        <f t="shared" si="8"/>
        <v>2917</v>
      </c>
      <c r="G34" s="29">
        <f t="shared" si="8"/>
        <v>2903.6</v>
      </c>
      <c r="H34" s="29">
        <f t="shared" si="8"/>
        <v>3093.2999999999997</v>
      </c>
      <c r="I34" s="29">
        <f t="shared" si="8"/>
        <v>3069.3999999999996</v>
      </c>
      <c r="J34" s="29">
        <f t="shared" si="8"/>
        <v>3135.0000000000005</v>
      </c>
      <c r="K34" s="29">
        <f t="shared" si="8"/>
        <v>3282.9</v>
      </c>
      <c r="L34" s="29">
        <f t="shared" si="8"/>
        <v>3248.0585100000003</v>
      </c>
      <c r="M34" s="29">
        <f t="shared" si="8"/>
        <v>3389.4</v>
      </c>
      <c r="N34" s="29">
        <f t="shared" si="8"/>
        <v>3664</v>
      </c>
    </row>
    <row r="35" spans="2:14" ht="12.75">
      <c r="B35" s="4" t="s">
        <v>8</v>
      </c>
      <c r="C35" s="26">
        <v>1393.6</v>
      </c>
      <c r="D35" s="26">
        <v>1342</v>
      </c>
      <c r="E35" s="30">
        <v>1362.5</v>
      </c>
      <c r="F35" s="30">
        <v>1322.5</v>
      </c>
      <c r="G35" s="30">
        <v>1315.9</v>
      </c>
      <c r="H35" s="30">
        <v>1344.5</v>
      </c>
      <c r="I35" s="30">
        <v>1368</v>
      </c>
      <c r="J35" s="30">
        <v>1417.2</v>
      </c>
      <c r="K35" s="30">
        <v>1489.7</v>
      </c>
      <c r="L35" s="38">
        <v>1472.4095400000003</v>
      </c>
      <c r="M35" s="30">
        <v>1463.5</v>
      </c>
      <c r="N35" s="30">
        <v>1486.1</v>
      </c>
    </row>
    <row r="36" spans="2:14" ht="12.75">
      <c r="B36" s="4" t="s">
        <v>4</v>
      </c>
      <c r="C36" s="26">
        <v>1474</v>
      </c>
      <c r="D36" s="26">
        <v>1444.8</v>
      </c>
      <c r="E36" s="30">
        <v>1398.7</v>
      </c>
      <c r="F36" s="30">
        <v>1359</v>
      </c>
      <c r="G36" s="30">
        <v>1352.5</v>
      </c>
      <c r="H36" s="30">
        <v>1451.5</v>
      </c>
      <c r="I36" s="30">
        <v>1473.7</v>
      </c>
      <c r="J36" s="30">
        <v>1488.1</v>
      </c>
      <c r="K36" s="30">
        <v>1563.7</v>
      </c>
      <c r="L36" s="38">
        <v>1544.0247900000002</v>
      </c>
      <c r="M36" s="30">
        <v>1557.6</v>
      </c>
      <c r="N36" s="30">
        <v>1560.7</v>
      </c>
    </row>
    <row r="37" spans="2:14" ht="12.75">
      <c r="B37" s="2" t="s">
        <v>15</v>
      </c>
      <c r="C37" s="26">
        <v>251.4</v>
      </c>
      <c r="D37" s="26">
        <v>151.4</v>
      </c>
      <c r="E37" s="30">
        <v>276.7</v>
      </c>
      <c r="F37" s="30">
        <v>277.5</v>
      </c>
      <c r="G37" s="30">
        <v>276.2</v>
      </c>
      <c r="H37" s="30">
        <v>271.7</v>
      </c>
      <c r="I37" s="30">
        <v>274</v>
      </c>
      <c r="J37" s="30">
        <v>275.9</v>
      </c>
      <c r="K37" s="30">
        <v>277.7</v>
      </c>
      <c r="L37" s="38">
        <v>280.32255000000004</v>
      </c>
      <c r="M37" s="30">
        <v>414.3</v>
      </c>
      <c r="N37" s="30">
        <v>666.2</v>
      </c>
    </row>
    <row r="38" spans="2:14" ht="13.5" thickBot="1">
      <c r="B38" s="4" t="s">
        <v>6</v>
      </c>
      <c r="C38" s="26">
        <v>-45.9</v>
      </c>
      <c r="D38" s="26">
        <v>-43.2</v>
      </c>
      <c r="E38" s="30">
        <v>-42.8</v>
      </c>
      <c r="F38" s="30">
        <v>-42</v>
      </c>
      <c r="G38" s="30">
        <v>-41</v>
      </c>
      <c r="H38" s="30">
        <v>25.6</v>
      </c>
      <c r="I38" s="30">
        <v>-46.3</v>
      </c>
      <c r="J38" s="30">
        <v>-46.2</v>
      </c>
      <c r="K38" s="30">
        <v>-48.2</v>
      </c>
      <c r="L38" s="38">
        <v>-48.698370000000004</v>
      </c>
      <c r="M38" s="30">
        <v>-46</v>
      </c>
      <c r="N38" s="30">
        <v>-49</v>
      </c>
    </row>
    <row r="39" spans="2:14" ht="13.5" thickBot="1">
      <c r="B39" s="9" t="s">
        <v>2</v>
      </c>
      <c r="C39" s="19">
        <f aca="true" t="shared" si="9" ref="C39:I39">+C40+C46</f>
        <v>10315.599999999999</v>
      </c>
      <c r="D39" s="19">
        <f t="shared" si="9"/>
        <v>9838.2</v>
      </c>
      <c r="E39" s="19">
        <f t="shared" si="9"/>
        <v>10358.6</v>
      </c>
      <c r="F39" s="19">
        <f t="shared" si="9"/>
        <v>10705.4</v>
      </c>
      <c r="G39" s="19">
        <f t="shared" si="9"/>
        <v>10882.3</v>
      </c>
      <c r="H39" s="19">
        <f t="shared" si="9"/>
        <v>11178.7</v>
      </c>
      <c r="I39" s="19">
        <f t="shared" si="9"/>
        <v>11015.2</v>
      </c>
      <c r="J39" s="19">
        <f>+J40+J46</f>
        <v>10778.5</v>
      </c>
      <c r="K39" s="19">
        <f>+K40+K46</f>
        <v>11562</v>
      </c>
      <c r="L39" s="19">
        <f>+L40+L46</f>
        <v>11734.3698905</v>
      </c>
      <c r="M39" s="19">
        <f>+M40+M46</f>
        <v>12525.6</v>
      </c>
      <c r="N39" s="19">
        <f>+N40+N46</f>
        <v>14934</v>
      </c>
    </row>
    <row r="40" spans="2:14" ht="12.75">
      <c r="B40" s="5" t="s">
        <v>11</v>
      </c>
      <c r="C40" s="24">
        <f aca="true" t="shared" si="10" ref="C40:I40">SUM(C41:C45)</f>
        <v>5127.5</v>
      </c>
      <c r="D40" s="24">
        <f t="shared" si="10"/>
        <v>4824.3</v>
      </c>
      <c r="E40" s="24">
        <f t="shared" si="10"/>
        <v>5246.5</v>
      </c>
      <c r="F40" s="24">
        <f t="shared" si="10"/>
        <v>5518.400000000001</v>
      </c>
      <c r="G40" s="24">
        <f t="shared" si="10"/>
        <v>5717.7</v>
      </c>
      <c r="H40" s="24">
        <f t="shared" si="10"/>
        <v>5926.7</v>
      </c>
      <c r="I40" s="24">
        <f t="shared" si="10"/>
        <v>5614.700000000001</v>
      </c>
      <c r="J40" s="24">
        <f>SUM(J41:J45)</f>
        <v>5364.5</v>
      </c>
      <c r="K40" s="24">
        <f>SUM(K41:K45)</f>
        <v>6075.599999999999</v>
      </c>
      <c r="L40" s="24">
        <f>SUM(L41:L45)</f>
        <v>6260.141361</v>
      </c>
      <c r="M40" s="24">
        <f>SUM(M41:M45)</f>
        <v>6196.1</v>
      </c>
      <c r="N40" s="24">
        <f>SUM(N41:N45)</f>
        <v>6451.9</v>
      </c>
    </row>
    <row r="41" spans="2:14" ht="12.75">
      <c r="B41" s="4" t="s">
        <v>3</v>
      </c>
      <c r="C41" s="26">
        <v>2.9</v>
      </c>
      <c r="D41" s="26">
        <v>2.8</v>
      </c>
      <c r="E41" s="30">
        <v>2.8</v>
      </c>
      <c r="F41" s="30">
        <v>2.9</v>
      </c>
      <c r="G41" s="30">
        <v>2.9</v>
      </c>
      <c r="H41" s="30">
        <v>3</v>
      </c>
      <c r="I41" s="30">
        <v>3</v>
      </c>
      <c r="J41" s="30">
        <v>0.3</v>
      </c>
      <c r="K41" s="30">
        <v>0.4</v>
      </c>
      <c r="L41" s="38">
        <v>0.36012240000000006</v>
      </c>
      <c r="M41" s="30">
        <v>0.4</v>
      </c>
      <c r="N41" s="30">
        <v>0.3</v>
      </c>
    </row>
    <row r="42" spans="2:14" ht="12.75">
      <c r="B42" s="4" t="s">
        <v>4</v>
      </c>
      <c r="C42" s="26">
        <v>836.9</v>
      </c>
      <c r="D42" s="26">
        <v>790</v>
      </c>
      <c r="E42" s="30">
        <v>782.4</v>
      </c>
      <c r="F42" s="30">
        <v>834.4</v>
      </c>
      <c r="G42" s="30">
        <v>851.9</v>
      </c>
      <c r="H42" s="30">
        <v>890.3</v>
      </c>
      <c r="I42" s="30">
        <v>842.6</v>
      </c>
      <c r="J42" s="30">
        <v>813.6</v>
      </c>
      <c r="K42" s="30">
        <v>889.8</v>
      </c>
      <c r="L42" s="38">
        <v>1044.2649294</v>
      </c>
      <c r="M42" s="30">
        <v>925.7</v>
      </c>
      <c r="N42" s="30">
        <v>1417.2</v>
      </c>
    </row>
    <row r="43" spans="2:14" ht="12.75">
      <c r="B43" s="2" t="s">
        <v>15</v>
      </c>
      <c r="C43" s="26">
        <v>0</v>
      </c>
      <c r="D43" s="26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8">
        <v>0</v>
      </c>
      <c r="M43" s="30">
        <v>0</v>
      </c>
      <c r="N43" s="30">
        <v>0</v>
      </c>
    </row>
    <row r="44" spans="2:14" ht="12.75">
      <c r="B44" s="4" t="s">
        <v>5</v>
      </c>
      <c r="C44" s="26">
        <v>4287.7</v>
      </c>
      <c r="D44" s="26">
        <v>4031.5</v>
      </c>
      <c r="E44" s="30">
        <v>4461.3</v>
      </c>
      <c r="F44" s="30">
        <v>4681.1</v>
      </c>
      <c r="G44" s="30">
        <v>4862.9</v>
      </c>
      <c r="H44" s="30">
        <v>5033.4</v>
      </c>
      <c r="I44" s="30">
        <v>4769.1</v>
      </c>
      <c r="J44" s="30">
        <v>4550.6</v>
      </c>
      <c r="K44" s="30">
        <v>5185.4</v>
      </c>
      <c r="L44" s="38">
        <v>5215.5163092</v>
      </c>
      <c r="M44" s="30">
        <v>5270</v>
      </c>
      <c r="N44" s="30">
        <v>5034.4</v>
      </c>
    </row>
    <row r="45" spans="2:14" ht="13.5" thickBot="1">
      <c r="B45" s="8" t="s">
        <v>6</v>
      </c>
      <c r="C45" s="27">
        <v>0</v>
      </c>
      <c r="D45" s="27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8">
        <v>0</v>
      </c>
      <c r="M45" s="30">
        <v>0</v>
      </c>
      <c r="N45" s="30">
        <v>0</v>
      </c>
    </row>
    <row r="46" spans="2:14" ht="12.75">
      <c r="B46" s="5" t="s">
        <v>12</v>
      </c>
      <c r="C46" s="24">
        <f aca="true" t="shared" si="11" ref="C46:N46">SUM(C47:C51)</f>
        <v>5188.099999999999</v>
      </c>
      <c r="D46" s="20">
        <f t="shared" si="11"/>
        <v>5013.900000000001</v>
      </c>
      <c r="E46" s="20">
        <f t="shared" si="11"/>
        <v>5112.1</v>
      </c>
      <c r="F46" s="20">
        <f t="shared" si="11"/>
        <v>5186.999999999999</v>
      </c>
      <c r="G46" s="20">
        <f t="shared" si="11"/>
        <v>5164.599999999999</v>
      </c>
      <c r="H46" s="20">
        <f t="shared" si="11"/>
        <v>5252.000000000001</v>
      </c>
      <c r="I46" s="20">
        <f t="shared" si="11"/>
        <v>5400.5</v>
      </c>
      <c r="J46" s="20">
        <f t="shared" si="11"/>
        <v>5414</v>
      </c>
      <c r="K46" s="20">
        <f t="shared" si="11"/>
        <v>5486.400000000001</v>
      </c>
      <c r="L46" s="20">
        <f t="shared" si="11"/>
        <v>5474.2285295</v>
      </c>
      <c r="M46" s="20">
        <f t="shared" si="11"/>
        <v>6329.5</v>
      </c>
      <c r="N46" s="20">
        <f t="shared" si="11"/>
        <v>8482.1</v>
      </c>
    </row>
    <row r="47" spans="2:14" ht="12.75">
      <c r="B47" s="4" t="s">
        <v>8</v>
      </c>
      <c r="C47" s="26">
        <v>89.4</v>
      </c>
      <c r="D47" s="26">
        <v>88.6</v>
      </c>
      <c r="E47" s="30">
        <v>81.8</v>
      </c>
      <c r="F47" s="30">
        <v>84.7</v>
      </c>
      <c r="G47" s="30">
        <v>84.7</v>
      </c>
      <c r="H47" s="30">
        <v>211.6</v>
      </c>
      <c r="I47" s="30">
        <v>215.3</v>
      </c>
      <c r="J47" s="30">
        <v>220.4</v>
      </c>
      <c r="K47" s="30">
        <v>218.1</v>
      </c>
      <c r="L47" s="38">
        <v>216.61908000000003</v>
      </c>
      <c r="M47" s="30">
        <v>1057.2</v>
      </c>
      <c r="N47" s="30">
        <v>3088.6</v>
      </c>
    </row>
    <row r="48" spans="2:14" ht="12.75">
      <c r="B48" s="4" t="s">
        <v>4</v>
      </c>
      <c r="C48" s="26">
        <v>5071.5</v>
      </c>
      <c r="D48" s="26">
        <v>4899.3</v>
      </c>
      <c r="E48" s="30">
        <v>5005.1</v>
      </c>
      <c r="F48" s="30">
        <v>5077.4</v>
      </c>
      <c r="G48" s="30">
        <v>5055.7</v>
      </c>
      <c r="H48" s="30">
        <v>5016.1</v>
      </c>
      <c r="I48" s="30">
        <v>5163.9</v>
      </c>
      <c r="J48" s="30">
        <v>5172.3</v>
      </c>
      <c r="K48" s="30">
        <v>5247.3</v>
      </c>
      <c r="L48" s="38">
        <v>5236.0553054</v>
      </c>
      <c r="M48" s="30">
        <v>5250.5</v>
      </c>
      <c r="N48" s="30">
        <v>5353.1</v>
      </c>
    </row>
    <row r="49" spans="2:14" ht="12.75">
      <c r="B49" s="2" t="s">
        <v>15</v>
      </c>
      <c r="C49" s="26">
        <v>0</v>
      </c>
      <c r="D49" s="26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8">
        <v>0</v>
      </c>
      <c r="M49" s="30">
        <v>0</v>
      </c>
      <c r="N49" s="30">
        <v>0</v>
      </c>
    </row>
    <row r="50" spans="2:14" ht="12.75">
      <c r="B50" s="4" t="s">
        <v>5</v>
      </c>
      <c r="C50" s="26">
        <v>27.2</v>
      </c>
      <c r="D50" s="26">
        <v>26</v>
      </c>
      <c r="E50" s="30">
        <v>25.2</v>
      </c>
      <c r="F50" s="30">
        <v>24.9</v>
      </c>
      <c r="G50" s="30">
        <v>24.2</v>
      </c>
      <c r="H50" s="30">
        <v>24.3</v>
      </c>
      <c r="I50" s="30">
        <v>21.3</v>
      </c>
      <c r="J50" s="30">
        <v>21.3</v>
      </c>
      <c r="K50" s="30">
        <v>21</v>
      </c>
      <c r="L50" s="38">
        <v>21.554144100000002</v>
      </c>
      <c r="M50" s="30">
        <v>21.8</v>
      </c>
      <c r="N50" s="30">
        <v>40.4</v>
      </c>
    </row>
    <row r="51" spans="2:14" ht="13.5" thickBot="1">
      <c r="B51" s="4" t="s">
        <v>6</v>
      </c>
      <c r="C51" s="21">
        <v>0</v>
      </c>
      <c r="D51" s="21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8">
        <v>0</v>
      </c>
      <c r="M51" s="30">
        <v>0</v>
      </c>
      <c r="N51" s="30">
        <v>0</v>
      </c>
    </row>
    <row r="52" spans="2:14" ht="13.5" thickBot="1">
      <c r="B52" s="9" t="s">
        <v>9</v>
      </c>
      <c r="C52" s="19">
        <f aca="true" t="shared" si="12" ref="C52:N52">+C53+C54</f>
        <v>16672</v>
      </c>
      <c r="D52" s="19">
        <f t="shared" si="12"/>
        <v>16100.9</v>
      </c>
      <c r="E52" s="19">
        <f t="shared" si="12"/>
        <v>15884.6</v>
      </c>
      <c r="F52" s="19">
        <f t="shared" si="12"/>
        <v>16269.3</v>
      </c>
      <c r="G52" s="19">
        <f t="shared" si="12"/>
        <v>16312.2</v>
      </c>
      <c r="H52" s="19">
        <f t="shared" si="12"/>
        <v>16017.9</v>
      </c>
      <c r="I52" s="19">
        <f t="shared" si="12"/>
        <v>16648.4</v>
      </c>
      <c r="J52" s="19">
        <f t="shared" si="12"/>
        <v>16660</v>
      </c>
      <c r="K52" s="19">
        <f t="shared" si="12"/>
        <v>18315.1</v>
      </c>
      <c r="L52" s="19">
        <f t="shared" si="12"/>
        <v>18542.9394316</v>
      </c>
      <c r="M52" s="19">
        <f t="shared" si="12"/>
        <v>18296.4</v>
      </c>
      <c r="N52" s="19">
        <f t="shared" si="12"/>
        <v>17862.9</v>
      </c>
    </row>
    <row r="53" spans="2:14" ht="12.75">
      <c r="B53" s="16" t="s">
        <v>18</v>
      </c>
      <c r="C53" s="21">
        <v>7164.4</v>
      </c>
      <c r="D53" s="21">
        <v>6856.6</v>
      </c>
      <c r="E53" s="30">
        <v>6723.9</v>
      </c>
      <c r="F53" s="30">
        <v>6816</v>
      </c>
      <c r="G53" s="30">
        <v>6873.6</v>
      </c>
      <c r="H53" s="30">
        <v>6471.9</v>
      </c>
      <c r="I53" s="30">
        <v>6760.6</v>
      </c>
      <c r="J53" s="30">
        <v>6711.1</v>
      </c>
      <c r="K53" s="30">
        <v>7118.3</v>
      </c>
      <c r="L53" s="38">
        <v>7166.5394316</v>
      </c>
      <c r="M53" s="30">
        <v>6973.4</v>
      </c>
      <c r="N53" s="30">
        <v>6934.7</v>
      </c>
    </row>
    <row r="54" spans="2:14" ht="12.75">
      <c r="B54" s="16" t="s">
        <v>19</v>
      </c>
      <c r="C54" s="21">
        <v>9507.6</v>
      </c>
      <c r="D54" s="21">
        <v>9244.3</v>
      </c>
      <c r="E54" s="30">
        <v>9160.7</v>
      </c>
      <c r="F54" s="30">
        <v>9453.3</v>
      </c>
      <c r="G54" s="30">
        <v>9438.6</v>
      </c>
      <c r="H54" s="30">
        <v>9546</v>
      </c>
      <c r="I54" s="30">
        <v>9887.8</v>
      </c>
      <c r="J54" s="30">
        <v>9948.9</v>
      </c>
      <c r="K54" s="30">
        <v>11196.8</v>
      </c>
      <c r="L54" s="38">
        <v>11376.4</v>
      </c>
      <c r="M54" s="30">
        <v>11323</v>
      </c>
      <c r="N54" s="30">
        <v>10928.2</v>
      </c>
    </row>
    <row r="55" spans="2:14" ht="12.75">
      <c r="B55" s="4" t="s">
        <v>14</v>
      </c>
      <c r="C55" s="26">
        <v>843</v>
      </c>
      <c r="D55" s="26">
        <v>827.5</v>
      </c>
      <c r="E55" s="30">
        <v>818.7</v>
      </c>
      <c r="F55" s="30">
        <v>680.6</v>
      </c>
      <c r="G55" s="30">
        <v>693.6</v>
      </c>
      <c r="H55" s="30">
        <v>701.6</v>
      </c>
      <c r="I55" s="30">
        <v>715.6</v>
      </c>
      <c r="J55" s="30">
        <v>718.1</v>
      </c>
      <c r="K55" s="30">
        <v>736.6</v>
      </c>
      <c r="L55" s="38">
        <v>748.2</v>
      </c>
      <c r="M55" s="30">
        <v>737.1</v>
      </c>
      <c r="N55" s="30">
        <v>740.3</v>
      </c>
    </row>
    <row r="56" spans="2:14" ht="13.5" thickBot="1">
      <c r="B56" s="4" t="s">
        <v>7</v>
      </c>
      <c r="C56" s="27">
        <v>15829.1</v>
      </c>
      <c r="D56" s="27">
        <v>15273.4</v>
      </c>
      <c r="E56" s="30">
        <v>15066</v>
      </c>
      <c r="F56" s="30">
        <v>15588.7</v>
      </c>
      <c r="G56" s="30">
        <v>15618.6</v>
      </c>
      <c r="H56" s="30">
        <v>15316.3</v>
      </c>
      <c r="I56" s="30">
        <v>15932.8</v>
      </c>
      <c r="J56" s="30">
        <v>15941.8</v>
      </c>
      <c r="K56" s="30">
        <v>17578.6</v>
      </c>
      <c r="L56" s="38">
        <v>17794.8</v>
      </c>
      <c r="M56" s="30">
        <v>17559.2</v>
      </c>
      <c r="N56" s="30">
        <v>17122.6</v>
      </c>
    </row>
    <row r="57" spans="2:14" ht="13.5" thickBot="1">
      <c r="B57" s="9" t="s">
        <v>16</v>
      </c>
      <c r="C57" s="19">
        <f aca="true" t="shared" si="13" ref="C57:H57">+C6+C17+C28+C39+C52</f>
        <v>72789.4</v>
      </c>
      <c r="D57" s="19">
        <f t="shared" si="13"/>
        <v>75452.29999999999</v>
      </c>
      <c r="E57" s="19">
        <f t="shared" si="13"/>
        <v>73785.9</v>
      </c>
      <c r="F57" s="19">
        <f t="shared" si="13"/>
        <v>76698.09999999999</v>
      </c>
      <c r="G57" s="19">
        <f t="shared" si="13"/>
        <v>78615.9</v>
      </c>
      <c r="H57" s="19">
        <f t="shared" si="13"/>
        <v>79196.09999999999</v>
      </c>
      <c r="I57" s="19">
        <f aca="true" t="shared" si="14" ref="I57:N57">+I6+I17+I28+I39+I52</f>
        <v>81096.4</v>
      </c>
      <c r="J57" s="19">
        <f t="shared" si="14"/>
        <v>79931.1</v>
      </c>
      <c r="K57" s="19">
        <f t="shared" si="14"/>
        <v>83692.09999999999</v>
      </c>
      <c r="L57" s="19">
        <f t="shared" si="14"/>
        <v>83549.9478558563</v>
      </c>
      <c r="M57" s="19">
        <f t="shared" si="14"/>
        <v>85254.6</v>
      </c>
      <c r="N57" s="19">
        <f t="shared" si="14"/>
        <v>82310.8</v>
      </c>
    </row>
    <row r="58" spans="2:12" ht="12.75">
      <c r="B58" s="1" t="s">
        <v>13</v>
      </c>
      <c r="C58" s="13"/>
      <c r="L58" s="35"/>
    </row>
    <row r="59" spans="3:12" ht="12.75">
      <c r="C59" s="17"/>
      <c r="L59" s="36"/>
    </row>
    <row r="60" ht="12.75">
      <c r="L60" s="36"/>
    </row>
    <row r="61" spans="3:12" ht="12.75">
      <c r="C61" s="14"/>
      <c r="L61" s="37"/>
    </row>
  </sheetData>
  <sheetProtection/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65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2015-01-13T09:50:27Z</dcterms:created>
  <dcterms:modified xsi:type="dcterms:W3CDTF">2015-01-13T09:50:28Z</dcterms:modified>
  <cp:category/>
  <cp:version/>
  <cp:contentType/>
  <cp:contentStatus/>
</cp:coreProperties>
</file>