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78698366-975C-4CA3-902D-90A677E5A683}" xr6:coauthVersionLast="41" xr6:coauthVersionMax="41" xr10:uidLastSave="{00000000-0000-0000-0000-000000000000}"/>
  <bookViews>
    <workbookView xWindow="-120" yWindow="-120" windowWidth="29040" windowHeight="17580" xr2:uid="{98DA249E-2708-4F66-A1AB-E666B42609DF}"/>
  </bookViews>
  <sheets>
    <sheet name="QBOP_2010" sheetId="1" r:id="rId1"/>
  </sheets>
  <definedNames>
    <definedName name="_xlnm._FilterDatabase" localSheetId="0" hidden="1">QBOP_2010!$A$6:$BC$92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91" i="1" l="1"/>
  <c r="K91" i="1"/>
  <c r="H91" i="1"/>
  <c r="E91" i="1"/>
  <c r="N90" i="1"/>
  <c r="K90" i="1"/>
  <c r="H90" i="1"/>
  <c r="E90" i="1"/>
  <c r="N89" i="1"/>
  <c r="K89" i="1"/>
  <c r="H89" i="1"/>
  <c r="E89" i="1"/>
  <c r="N88" i="1"/>
  <c r="K88" i="1"/>
  <c r="H88" i="1"/>
  <c r="E88" i="1"/>
  <c r="N87" i="1"/>
  <c r="K87" i="1"/>
  <c r="H87" i="1"/>
  <c r="E87" i="1"/>
  <c r="N86" i="1"/>
  <c r="K86" i="1"/>
  <c r="H86" i="1"/>
  <c r="E86" i="1"/>
  <c r="N85" i="1"/>
  <c r="K85" i="1"/>
  <c r="H85" i="1"/>
  <c r="E85" i="1"/>
  <c r="N84" i="1"/>
  <c r="K84" i="1"/>
  <c r="H84" i="1"/>
  <c r="E84" i="1"/>
  <c r="N82" i="1"/>
  <c r="K82" i="1"/>
  <c r="H82" i="1"/>
  <c r="E82" i="1"/>
  <c r="N81" i="1"/>
  <c r="K81" i="1"/>
  <c r="H81" i="1"/>
  <c r="E81" i="1"/>
  <c r="N80" i="1"/>
  <c r="K80" i="1"/>
  <c r="H80" i="1"/>
  <c r="E80" i="1"/>
  <c r="N79" i="1"/>
  <c r="K79" i="1"/>
  <c r="H79" i="1"/>
  <c r="E79" i="1"/>
  <c r="M77" i="1"/>
  <c r="L77" i="1"/>
  <c r="J77" i="1"/>
  <c r="I77" i="1"/>
  <c r="G77" i="1"/>
  <c r="F77" i="1"/>
  <c r="D77" i="1"/>
  <c r="C77" i="1"/>
  <c r="N72" i="1"/>
  <c r="K72" i="1"/>
  <c r="H72" i="1"/>
  <c r="E72" i="1"/>
  <c r="N71" i="1"/>
  <c r="K71" i="1"/>
  <c r="H71" i="1"/>
  <c r="E71" i="1"/>
  <c r="N70" i="1"/>
  <c r="K70" i="1"/>
  <c r="H70" i="1"/>
  <c r="E70" i="1"/>
  <c r="N69" i="1"/>
  <c r="K69" i="1"/>
  <c r="H69" i="1"/>
  <c r="E69" i="1"/>
  <c r="N68" i="1"/>
  <c r="K68" i="1"/>
  <c r="H68" i="1"/>
  <c r="E68" i="1"/>
  <c r="M67" i="1"/>
  <c r="M61" i="1" s="1"/>
  <c r="L67" i="1"/>
  <c r="J67" i="1"/>
  <c r="I67" i="1"/>
  <c r="G67" i="1"/>
  <c r="F67" i="1"/>
  <c r="D67" i="1"/>
  <c r="C67" i="1"/>
  <c r="E67" i="1" s="1"/>
  <c r="N66" i="1"/>
  <c r="K66" i="1"/>
  <c r="H66" i="1"/>
  <c r="E66" i="1"/>
  <c r="N65" i="1"/>
  <c r="K65" i="1"/>
  <c r="H65" i="1"/>
  <c r="E65" i="1"/>
  <c r="N64" i="1"/>
  <c r="K64" i="1"/>
  <c r="H64" i="1"/>
  <c r="E64" i="1"/>
  <c r="N63" i="1"/>
  <c r="K63" i="1"/>
  <c r="H63" i="1"/>
  <c r="E63" i="1"/>
  <c r="M62" i="1"/>
  <c r="L62" i="1"/>
  <c r="J62" i="1"/>
  <c r="I62" i="1"/>
  <c r="I61" i="1" s="1"/>
  <c r="G62" i="1"/>
  <c r="F62" i="1"/>
  <c r="D62" i="1"/>
  <c r="C62" i="1"/>
  <c r="D61" i="1"/>
  <c r="C61" i="1"/>
  <c r="N60" i="1"/>
  <c r="K60" i="1"/>
  <c r="H60" i="1"/>
  <c r="E60" i="1"/>
  <c r="N59" i="1"/>
  <c r="K59" i="1"/>
  <c r="H59" i="1"/>
  <c r="E59" i="1"/>
  <c r="N58" i="1"/>
  <c r="K58" i="1"/>
  <c r="H58" i="1"/>
  <c r="E58" i="1"/>
  <c r="N57" i="1"/>
  <c r="K57" i="1"/>
  <c r="H57" i="1"/>
  <c r="E57" i="1"/>
  <c r="M56" i="1"/>
  <c r="L56" i="1"/>
  <c r="J56" i="1"/>
  <c r="I56" i="1"/>
  <c r="G56" i="1"/>
  <c r="F56" i="1"/>
  <c r="D56" i="1"/>
  <c r="C56" i="1"/>
  <c r="N55" i="1"/>
  <c r="K55" i="1"/>
  <c r="H55" i="1"/>
  <c r="E55" i="1"/>
  <c r="N54" i="1"/>
  <c r="K54" i="1"/>
  <c r="H54" i="1"/>
  <c r="E54" i="1"/>
  <c r="N53" i="1"/>
  <c r="K53" i="1"/>
  <c r="H53" i="1"/>
  <c r="E53" i="1"/>
  <c r="N52" i="1"/>
  <c r="K52" i="1"/>
  <c r="H52" i="1"/>
  <c r="E52" i="1"/>
  <c r="M51" i="1"/>
  <c r="L51" i="1"/>
  <c r="J51" i="1"/>
  <c r="I51" i="1"/>
  <c r="G51" i="1"/>
  <c r="F51" i="1"/>
  <c r="D51" i="1"/>
  <c r="C51" i="1"/>
  <c r="N50" i="1"/>
  <c r="K50" i="1"/>
  <c r="H50" i="1"/>
  <c r="E50" i="1"/>
  <c r="N49" i="1"/>
  <c r="K49" i="1"/>
  <c r="H49" i="1"/>
  <c r="E49" i="1"/>
  <c r="N48" i="1"/>
  <c r="K48" i="1"/>
  <c r="H48" i="1"/>
  <c r="E48" i="1"/>
  <c r="N47" i="1"/>
  <c r="K47" i="1"/>
  <c r="H47" i="1"/>
  <c r="E47" i="1"/>
  <c r="M46" i="1"/>
  <c r="L46" i="1"/>
  <c r="L45" i="1" s="1"/>
  <c r="J46" i="1"/>
  <c r="I46" i="1"/>
  <c r="G46" i="1"/>
  <c r="F46" i="1"/>
  <c r="D46" i="1"/>
  <c r="C46" i="1"/>
  <c r="N42" i="1"/>
  <c r="K42" i="1"/>
  <c r="H42" i="1"/>
  <c r="E42" i="1"/>
  <c r="N41" i="1"/>
  <c r="K41" i="1"/>
  <c r="H41" i="1"/>
  <c r="E41" i="1"/>
  <c r="M40" i="1"/>
  <c r="L40" i="1"/>
  <c r="J40" i="1"/>
  <c r="I40" i="1"/>
  <c r="G40" i="1"/>
  <c r="F40" i="1"/>
  <c r="D40" i="1"/>
  <c r="C40" i="1"/>
  <c r="N39" i="1"/>
  <c r="K39" i="1"/>
  <c r="H39" i="1"/>
  <c r="E39" i="1"/>
  <c r="N38" i="1"/>
  <c r="K38" i="1"/>
  <c r="H38" i="1"/>
  <c r="E38" i="1"/>
  <c r="M37" i="1"/>
  <c r="L37" i="1"/>
  <c r="J37" i="1"/>
  <c r="I37" i="1"/>
  <c r="G37" i="1"/>
  <c r="F37" i="1"/>
  <c r="D37" i="1"/>
  <c r="C37" i="1"/>
  <c r="N36" i="1"/>
  <c r="K36" i="1"/>
  <c r="H36" i="1"/>
  <c r="E36" i="1"/>
  <c r="N35" i="1"/>
  <c r="K35" i="1"/>
  <c r="H35" i="1"/>
  <c r="E35" i="1"/>
  <c r="M34" i="1"/>
  <c r="L34" i="1"/>
  <c r="J34" i="1"/>
  <c r="I34" i="1"/>
  <c r="G34" i="1"/>
  <c r="F34" i="1"/>
  <c r="D34" i="1"/>
  <c r="C34" i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N29" i="1" s="1"/>
  <c r="L29" i="1"/>
  <c r="J29" i="1"/>
  <c r="I29" i="1"/>
  <c r="G29" i="1"/>
  <c r="F29" i="1"/>
  <c r="D29" i="1"/>
  <c r="C29" i="1"/>
  <c r="N28" i="1"/>
  <c r="K28" i="1"/>
  <c r="H28" i="1"/>
  <c r="E28" i="1"/>
  <c r="N27" i="1"/>
  <c r="K27" i="1"/>
  <c r="H27" i="1"/>
  <c r="E27" i="1"/>
  <c r="N26" i="1"/>
  <c r="K26" i="1"/>
  <c r="H26" i="1"/>
  <c r="E26" i="1"/>
  <c r="M25" i="1"/>
  <c r="L25" i="1"/>
  <c r="J25" i="1"/>
  <c r="J24" i="1" s="1"/>
  <c r="J22" i="1" s="1"/>
  <c r="I25" i="1"/>
  <c r="G25" i="1"/>
  <c r="F25" i="1"/>
  <c r="D25" i="1"/>
  <c r="E25" i="1" s="1"/>
  <c r="C25" i="1"/>
  <c r="M24" i="1"/>
  <c r="L24" i="1"/>
  <c r="L22" i="1" s="1"/>
  <c r="G24" i="1"/>
  <c r="F24" i="1"/>
  <c r="F22" i="1" s="1"/>
  <c r="N23" i="1"/>
  <c r="K23" i="1"/>
  <c r="H23" i="1"/>
  <c r="E23" i="1"/>
  <c r="M22" i="1"/>
  <c r="N21" i="1"/>
  <c r="K21" i="1"/>
  <c r="H21" i="1"/>
  <c r="E21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N13" i="1"/>
  <c r="K13" i="1"/>
  <c r="H13" i="1"/>
  <c r="E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M6" i="1" s="1"/>
  <c r="L8" i="1"/>
  <c r="J8" i="1"/>
  <c r="I8" i="1"/>
  <c r="G8" i="1"/>
  <c r="F8" i="1"/>
  <c r="D8" i="1"/>
  <c r="C8" i="1"/>
  <c r="N7" i="1"/>
  <c r="K7" i="1"/>
  <c r="H7" i="1"/>
  <c r="E7" i="1"/>
  <c r="K8" i="1" l="1"/>
  <c r="H37" i="1"/>
  <c r="H46" i="1"/>
  <c r="H62" i="1"/>
  <c r="L61" i="1"/>
  <c r="N61" i="1" s="1"/>
  <c r="J61" i="1"/>
  <c r="E77" i="1"/>
  <c r="G45" i="1"/>
  <c r="M45" i="1"/>
  <c r="M44" i="1" s="1"/>
  <c r="G61" i="1"/>
  <c r="H67" i="1"/>
  <c r="H8" i="1"/>
  <c r="C24" i="1"/>
  <c r="K29" i="1"/>
  <c r="K34" i="1"/>
  <c r="E37" i="1"/>
  <c r="K37" i="1"/>
  <c r="E40" i="1"/>
  <c r="E46" i="1"/>
  <c r="K46" i="1"/>
  <c r="E51" i="1"/>
  <c r="K56" i="1"/>
  <c r="E61" i="1"/>
  <c r="E62" i="1"/>
  <c r="K62" i="1"/>
  <c r="H24" i="1"/>
  <c r="G22" i="1"/>
  <c r="G6" i="1" s="1"/>
  <c r="N34" i="1"/>
  <c r="H40" i="1"/>
  <c r="H51" i="1"/>
  <c r="H56" i="1"/>
  <c r="K77" i="1"/>
  <c r="L6" i="1"/>
  <c r="J6" i="1"/>
  <c r="E29" i="1"/>
  <c r="C45" i="1"/>
  <c r="C44" i="1" s="1"/>
  <c r="C22" i="1"/>
  <c r="C6" i="1" s="1"/>
  <c r="H25" i="1"/>
  <c r="L44" i="1"/>
  <c r="J45" i="1"/>
  <c r="D45" i="1"/>
  <c r="D44" i="1" s="1"/>
  <c r="N77" i="1"/>
  <c r="E22" i="1"/>
  <c r="N6" i="1"/>
  <c r="N45" i="1"/>
  <c r="E8" i="1"/>
  <c r="N37" i="1"/>
  <c r="I45" i="1"/>
  <c r="N46" i="1"/>
  <c r="E56" i="1"/>
  <c r="K61" i="1"/>
  <c r="N62" i="1"/>
  <c r="D24" i="1"/>
  <c r="D22" i="1" s="1"/>
  <c r="D6" i="1" s="1"/>
  <c r="I24" i="1"/>
  <c r="I22" i="1" s="1"/>
  <c r="N25" i="1"/>
  <c r="H29" i="1"/>
  <c r="E34" i="1"/>
  <c r="N40" i="1"/>
  <c r="N51" i="1"/>
  <c r="N67" i="1"/>
  <c r="H77" i="1"/>
  <c r="N22" i="1"/>
  <c r="F6" i="1"/>
  <c r="N24" i="1"/>
  <c r="N8" i="1"/>
  <c r="K25" i="1"/>
  <c r="H34" i="1"/>
  <c r="K40" i="1"/>
  <c r="F45" i="1"/>
  <c r="K51" i="1"/>
  <c r="N56" i="1"/>
  <c r="F61" i="1"/>
  <c r="K67" i="1"/>
  <c r="K22" i="1"/>
  <c r="I6" i="1"/>
  <c r="K6" i="1" s="1"/>
  <c r="K24" i="1" l="1"/>
  <c r="H61" i="1"/>
  <c r="J44" i="1"/>
  <c r="E44" i="1"/>
  <c r="G44" i="1"/>
  <c r="H6" i="1"/>
  <c r="H22" i="1"/>
  <c r="E45" i="1"/>
  <c r="N44" i="1"/>
  <c r="N92" i="1" s="1"/>
  <c r="K45" i="1"/>
  <c r="I44" i="1"/>
  <c r="K44" i="1" s="1"/>
  <c r="K92" i="1" s="1"/>
  <c r="E6" i="1"/>
  <c r="E92" i="1" s="1"/>
  <c r="H45" i="1"/>
  <c r="F44" i="1"/>
  <c r="H44" i="1" s="1"/>
  <c r="H92" i="1" s="1"/>
  <c r="E24" i="1"/>
</calcChain>
</file>

<file path=xl/sharedStrings.xml><?xml version="1.0" encoding="utf-8"?>
<sst xmlns="http://schemas.openxmlformats.org/spreadsheetml/2006/main" count="200" uniqueCount="145">
  <si>
    <t>Platobná bilancia</t>
  </si>
  <si>
    <t>(kumulatívne v mil. EUR)</t>
  </si>
  <si>
    <t>Q1</t>
  </si>
  <si>
    <t>Q2</t>
  </si>
  <si>
    <t>Q3</t>
  </si>
  <si>
    <t>Q4</t>
  </si>
  <si>
    <t>Kredit</t>
  </si>
  <si>
    <t>Debet</t>
  </si>
  <si>
    <t>Saldo</t>
  </si>
  <si>
    <t>1.</t>
  </si>
  <si>
    <t>Bežný účet</t>
  </si>
  <si>
    <t>1.1</t>
  </si>
  <si>
    <t>Tovar</t>
  </si>
  <si>
    <t>1.2</t>
  </si>
  <si>
    <t>Služby</t>
  </si>
  <si>
    <t>1.2.1</t>
  </si>
  <si>
    <t>Výrobné služby týkajúce sa fyzických vstupov vo vlastníctve tretích osôb</t>
  </si>
  <si>
    <t>1.2.2</t>
  </si>
  <si>
    <t>Služby údržby a opravy inde nezahrnuté</t>
  </si>
  <si>
    <t>1.2.3</t>
  </si>
  <si>
    <t>Doprava</t>
  </si>
  <si>
    <t>1.2.4</t>
  </si>
  <si>
    <t>Cestovný ruch</t>
  </si>
  <si>
    <t>1.2.5</t>
  </si>
  <si>
    <t>Stavebníctvo</t>
  </si>
  <si>
    <t>1.2.6</t>
  </si>
  <si>
    <t>Poisťovacie a dôchodkové služby</t>
  </si>
  <si>
    <t>1.2.7</t>
  </si>
  <si>
    <t>Finančné služby</t>
  </si>
  <si>
    <t>1.2.8</t>
  </si>
  <si>
    <t>Poplatky za používanie duševného vlastníctva</t>
  </si>
  <si>
    <t>1.2.9</t>
  </si>
  <si>
    <t>Telekomunikačné, počítačové a informačné služby</t>
  </si>
  <si>
    <t>1.2.10</t>
  </si>
  <si>
    <t>Ostatné obchodné služby</t>
  </si>
  <si>
    <t>1.2.11</t>
  </si>
  <si>
    <t>Osobné, kultúrne a rekreačné služby</t>
  </si>
  <si>
    <t>1.2.12</t>
  </si>
  <si>
    <t>Vládne tovary a služby</t>
  </si>
  <si>
    <t>1.2.13</t>
  </si>
  <si>
    <t>Ostatné služby inde nezahrnuté</t>
  </si>
  <si>
    <t>1.3</t>
  </si>
  <si>
    <t>Primárne výnosy</t>
  </si>
  <si>
    <t>1.3.1</t>
  </si>
  <si>
    <t>Kompenzácie pracovníkov</t>
  </si>
  <si>
    <t>1.3.2</t>
  </si>
  <si>
    <t>Výnosy z investícií</t>
  </si>
  <si>
    <t>1.3.2.1</t>
  </si>
  <si>
    <t>Priame investície</t>
  </si>
  <si>
    <t>1.3.2.1.1</t>
  </si>
  <si>
    <t>Dividendy</t>
  </si>
  <si>
    <t>1.3.2.1.2</t>
  </si>
  <si>
    <t>Reinvestovaný zisk</t>
  </si>
  <si>
    <t>1.3.2.1.3</t>
  </si>
  <si>
    <t>Dlhové nástroje</t>
  </si>
  <si>
    <t>1.3.2.2</t>
  </si>
  <si>
    <t>Portfóliové investície</t>
  </si>
  <si>
    <t>1.3.2.2.1</t>
  </si>
  <si>
    <t>Majetkové cenné papiere</t>
  </si>
  <si>
    <t>1.3.2.2.2</t>
  </si>
  <si>
    <t>Dlhové cenné papiere</t>
  </si>
  <si>
    <t>1.3.2.3</t>
  </si>
  <si>
    <t>Ostatné investície</t>
  </si>
  <si>
    <t>1.3.2.4</t>
  </si>
  <si>
    <t>Rezervné aktíva</t>
  </si>
  <si>
    <t>1.3.3</t>
  </si>
  <si>
    <t>Ostatné primárne výnosy</t>
  </si>
  <si>
    <t>1.3.3.v</t>
  </si>
  <si>
    <t>Vláda</t>
  </si>
  <si>
    <t>1.3.3.o</t>
  </si>
  <si>
    <t>Ostatné sektory</t>
  </si>
  <si>
    <t>1.4</t>
  </si>
  <si>
    <t>Sekundárne výnosy</t>
  </si>
  <si>
    <t>1.4.v</t>
  </si>
  <si>
    <t>1.4.o</t>
  </si>
  <si>
    <t>2.</t>
  </si>
  <si>
    <t>Kapitálový účet</t>
  </si>
  <si>
    <t>2.1</t>
  </si>
  <si>
    <t>Kúpa/Predaj nevýrobných nefinančných aktív</t>
  </si>
  <si>
    <t>2.2</t>
  </si>
  <si>
    <t>Kapitálové transfery</t>
  </si>
  <si>
    <t>Aktíva</t>
  </si>
  <si>
    <t>Pasíva</t>
  </si>
  <si>
    <t>3.</t>
  </si>
  <si>
    <t>Finančný účet</t>
  </si>
  <si>
    <t>3.1</t>
  </si>
  <si>
    <t>3.1.1</t>
  </si>
  <si>
    <t>Majetková účasť</t>
  </si>
  <si>
    <t>3.1.1.S1</t>
  </si>
  <si>
    <t>Centrálna banka</t>
  </si>
  <si>
    <t>3.1.1.S2</t>
  </si>
  <si>
    <t>Peňažné finančné inštitúcie</t>
  </si>
  <si>
    <t>3.1.1.S3</t>
  </si>
  <si>
    <t>3.1.1.S4</t>
  </si>
  <si>
    <t>3.1.2</t>
  </si>
  <si>
    <t>3.1.2.S1</t>
  </si>
  <si>
    <t>3.1.2.S2</t>
  </si>
  <si>
    <t>3.1.2.S3</t>
  </si>
  <si>
    <t>3.1.2.S4</t>
  </si>
  <si>
    <t>3.1.3</t>
  </si>
  <si>
    <t>3.1.3.S1</t>
  </si>
  <si>
    <t>3.1.3.S2</t>
  </si>
  <si>
    <t>3.1.3.S3</t>
  </si>
  <si>
    <t>3.1.3.S4</t>
  </si>
  <si>
    <t>3.2</t>
  </si>
  <si>
    <t>3.2.1</t>
  </si>
  <si>
    <t>3.2.1.S1</t>
  </si>
  <si>
    <t>3.2.1.S2</t>
  </si>
  <si>
    <t>3.2.1.S3</t>
  </si>
  <si>
    <t>3.2.1.S4</t>
  </si>
  <si>
    <t>3.2.2</t>
  </si>
  <si>
    <t>3.2.2.S1</t>
  </si>
  <si>
    <t>3.2.2.S2</t>
  </si>
  <si>
    <t>3.2.2.S3</t>
  </si>
  <si>
    <t>3.2.2.S4</t>
  </si>
  <si>
    <t>3.3</t>
  </si>
  <si>
    <t>Finančné deriváty</t>
  </si>
  <si>
    <t>3.3.S1</t>
  </si>
  <si>
    <t>3.3.S2</t>
  </si>
  <si>
    <t>3.3.S3</t>
  </si>
  <si>
    <t>3.3.S4</t>
  </si>
  <si>
    <t>3.4</t>
  </si>
  <si>
    <t>podľa sektorov</t>
  </si>
  <si>
    <t>3.4.S1</t>
  </si>
  <si>
    <t>3.4.S2</t>
  </si>
  <si>
    <t>3.4.S3</t>
  </si>
  <si>
    <t>3.4.S4</t>
  </si>
  <si>
    <t>podľa finančných nástrojov</t>
  </si>
  <si>
    <t>3.4.1</t>
  </si>
  <si>
    <t>Ostatné účasti</t>
  </si>
  <si>
    <t>3.4.2</t>
  </si>
  <si>
    <t>Hotovosť a vklady</t>
  </si>
  <si>
    <t>3.4.3</t>
  </si>
  <si>
    <t>Pôžičky</t>
  </si>
  <si>
    <t>3.4.4</t>
  </si>
  <si>
    <t>Poistné, penzijné a dôchodkové programy</t>
  </si>
  <si>
    <t>3.4.5</t>
  </si>
  <si>
    <t>Obchodné úvery a preddavky</t>
  </si>
  <si>
    <t>3.4.6</t>
  </si>
  <si>
    <t>Ostatné pohľadávky/záväzky</t>
  </si>
  <si>
    <t>3.4.7</t>
  </si>
  <si>
    <t>SDR</t>
  </si>
  <si>
    <t>3.5</t>
  </si>
  <si>
    <t>4.</t>
  </si>
  <si>
    <t>Chyby a omyly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</si>
</sst>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6" fillId="0" borderId="0"/>
  </cellStyleXfs>
  <cellXfs count="43">
    <xf numFmtId="0" fontId="0" fillId="0" borderId="0" xfId="0"/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/>
    <xf numFmtId="0" fontId="4" fillId="0" borderId="0" xfId="1" applyFont="1" applyFill="1" applyBorder="1"/>
    <xf numFmtId="0" fontId="5" fillId="0" borderId="0" xfId="1" applyFont="1" applyFill="1" applyBorder="1"/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right"/>
    </xf>
    <xf numFmtId="49" fontId="10" fillId="0" borderId="3" xfId="1" applyNumberFormat="1" applyFont="1" applyFill="1" applyBorder="1" applyAlignment="1">
      <alignment horizontal="right"/>
    </xf>
    <xf numFmtId="0" fontId="7" fillId="2" borderId="3" xfId="2" applyFont="1" applyFill="1" applyBorder="1"/>
    <xf numFmtId="164" fontId="12" fillId="0" borderId="3" xfId="3" applyNumberFormat="1" applyFont="1" applyBorder="1" applyAlignment="1">
      <alignment vertical="center"/>
    </xf>
    <xf numFmtId="0" fontId="2" fillId="2" borderId="0" xfId="1" applyFont="1" applyFill="1" applyBorder="1" applyAlignment="1"/>
    <xf numFmtId="49" fontId="12" fillId="0" borderId="3" xfId="1" applyNumberFormat="1" applyFont="1" applyFill="1" applyBorder="1" applyAlignment="1">
      <alignment horizontal="right"/>
    </xf>
    <xf numFmtId="0" fontId="13" fillId="2" borderId="1" xfId="1" applyFont="1" applyFill="1" applyBorder="1" applyAlignment="1">
      <alignment horizontal="justify" vertical="top" wrapText="1"/>
    </xf>
    <xf numFmtId="164" fontId="12" fillId="7" borderId="3" xfId="3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wrapText="1" indent="2"/>
    </xf>
    <xf numFmtId="0" fontId="3" fillId="0" borderId="1" xfId="1" applyFont="1" applyFill="1" applyBorder="1" applyAlignment="1">
      <alignment horizontal="left" wrapText="1" indent="2"/>
    </xf>
    <xf numFmtId="0" fontId="13" fillId="0" borderId="1" xfId="1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wrapText="1" indent="6"/>
    </xf>
    <xf numFmtId="0" fontId="3" fillId="0" borderId="1" xfId="1" applyFont="1" applyFill="1" applyBorder="1" applyAlignment="1">
      <alignment horizontal="left" vertical="top" wrapText="1" indent="6"/>
    </xf>
    <xf numFmtId="0" fontId="3" fillId="2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vertical="top" wrapText="1" indent="6"/>
    </xf>
    <xf numFmtId="0" fontId="13" fillId="2" borderId="1" xfId="1" applyFont="1" applyFill="1" applyBorder="1" applyAlignment="1">
      <alignment horizontal="justify" wrapText="1"/>
    </xf>
    <xf numFmtId="0" fontId="7" fillId="2" borderId="5" xfId="2" applyFont="1" applyFill="1" applyBorder="1"/>
    <xf numFmtId="0" fontId="3" fillId="2" borderId="3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left" wrapText="1" indent="5"/>
    </xf>
    <xf numFmtId="0" fontId="7" fillId="2" borderId="1" xfId="2" applyFont="1" applyFill="1" applyBorder="1"/>
    <xf numFmtId="0" fontId="13" fillId="2" borderId="3" xfId="1" applyFont="1" applyFill="1" applyBorder="1" applyAlignment="1">
      <alignment horizontal="justify" vertical="top" wrapText="1"/>
    </xf>
    <xf numFmtId="0" fontId="3" fillId="2" borderId="3" xfId="1" applyFont="1" applyFill="1" applyBorder="1" applyAlignment="1">
      <alignment horizontal="left" vertical="top" wrapText="1" indent="2"/>
    </xf>
    <xf numFmtId="0" fontId="3" fillId="2" borderId="1" xfId="1" applyFont="1" applyFill="1" applyBorder="1" applyAlignment="1">
      <alignment horizontal="left" vertical="top" indent="2"/>
    </xf>
    <xf numFmtId="0" fontId="3" fillId="2" borderId="3" xfId="1" applyFont="1" applyFill="1" applyBorder="1" applyAlignment="1">
      <alignment horizontal="left" vertical="top" wrapText="1" indent="6"/>
    </xf>
    <xf numFmtId="164" fontId="12" fillId="8" borderId="3" xfId="3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left"/>
    </xf>
    <xf numFmtId="0" fontId="14" fillId="2" borderId="3" xfId="1" applyFont="1" applyFill="1" applyBorder="1" applyAlignment="1">
      <alignment horizontal="left" vertical="top" wrapText="1" indent="4"/>
    </xf>
    <xf numFmtId="0" fontId="7" fillId="2" borderId="1" xfId="1" applyFont="1" applyFill="1" applyBorder="1" applyAlignment="1">
      <alignment horizontal="left" vertical="top" wrapText="1"/>
    </xf>
    <xf numFmtId="0" fontId="2" fillId="0" borderId="0" xfId="1" applyFont="1" applyFill="1" applyBorder="1"/>
  </cellXfs>
  <cellStyles count="4">
    <cellStyle name="Normal" xfId="0" builtinId="0"/>
    <cellStyle name="Normal 3" xfId="3" xr:uid="{EC7231FB-4DDB-404F-9B2D-42A8A123B91E}"/>
    <cellStyle name="Normal 7" xfId="1" xr:uid="{D5AB6A7C-B51E-4901-A7D9-3532AB156316}"/>
    <cellStyle name="Normal_Booklet 2011_euro17_WGES_2011_280" xfId="2" xr:uid="{9171FB69-2823-43A8-A956-95C0359C52D3}"/>
  </cellStyles>
  <dxfs count="134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4CAFF-3058-4FC6-B5D2-B6B559CE75DF}">
  <sheetPr>
    <tabColor rgb="FFFF0000"/>
    <pageSetUpPr fitToPage="1"/>
  </sheetPr>
  <dimension ref="A1:BC149"/>
  <sheetViews>
    <sheetView showGridLines="0" tabSelected="1" zoomScale="75" zoomScaleNormal="75" zoomScaleSheetLayoutView="75" zoomScalePageLayoutView="40" workbookViewId="0"/>
  </sheetViews>
  <sheetFormatPr defaultRowHeight="12.75" x14ac:dyDescent="0.2"/>
  <cols>
    <col min="1" max="1" width="12.5703125" style="4" customWidth="1"/>
    <col min="2" max="2" width="79.28515625" style="4" customWidth="1"/>
    <col min="3" max="5" width="13.28515625" style="3" customWidth="1"/>
    <col min="6" max="14" width="13.28515625" style="4" customWidth="1"/>
    <col min="15" max="16384" width="9.140625" style="4"/>
  </cols>
  <sheetData>
    <row r="1" spans="1:55" ht="24.95" customHeight="1" x14ac:dyDescent="0.3">
      <c r="A1" s="1"/>
      <c r="B1" s="2"/>
    </row>
    <row r="2" spans="1:55" ht="24.95" customHeight="1" x14ac:dyDescent="0.4">
      <c r="A2" s="1"/>
      <c r="B2" s="5" t="s">
        <v>0</v>
      </c>
    </row>
    <row r="3" spans="1:55" ht="24.95" customHeight="1" x14ac:dyDescent="0.35">
      <c r="A3" s="1"/>
      <c r="B3" s="6" t="s">
        <v>1</v>
      </c>
    </row>
    <row r="4" spans="1:55" ht="24.95" customHeight="1" x14ac:dyDescent="0.4">
      <c r="A4" s="1"/>
      <c r="B4" s="5">
        <v>2010</v>
      </c>
      <c r="C4" s="7"/>
      <c r="D4" s="8" t="s">
        <v>2</v>
      </c>
      <c r="E4" s="8"/>
      <c r="F4" s="9"/>
      <c r="G4" s="9" t="s">
        <v>3</v>
      </c>
      <c r="H4" s="9"/>
      <c r="I4" s="10"/>
      <c r="J4" s="10" t="s">
        <v>4</v>
      </c>
      <c r="K4" s="10"/>
      <c r="L4" s="11"/>
      <c r="M4" s="11" t="s">
        <v>5</v>
      </c>
      <c r="N4" s="11"/>
    </row>
    <row r="5" spans="1:55" ht="24.95" customHeight="1" x14ac:dyDescent="0.3">
      <c r="A5" s="13"/>
      <c r="B5" s="2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55" s="17" customFormat="1" ht="18.75" customHeight="1" x14ac:dyDescent="0.3">
      <c r="A6" s="14" t="s">
        <v>9</v>
      </c>
      <c r="B6" s="15" t="s">
        <v>10</v>
      </c>
      <c r="C6" s="16">
        <f>+C7+C8+C22+C37</f>
        <v>12280.537254673793</v>
      </c>
      <c r="D6" s="16">
        <f>+D7+D8+D22+D37</f>
        <v>12815.705391704756</v>
      </c>
      <c r="E6" s="16">
        <f>+C6-D6</f>
        <v>-535.16813703096341</v>
      </c>
      <c r="F6" s="16">
        <f>+F7+F8+F22+F37</f>
        <v>25815.485850112109</v>
      </c>
      <c r="G6" s="16">
        <f>+G7+G8+G22+G37</f>
        <v>26816.647643478056</v>
      </c>
      <c r="H6" s="16">
        <f>+F6-G6</f>
        <v>-1001.1617933659472</v>
      </c>
      <c r="I6" s="16">
        <f>+I7+I8+I22+I37</f>
        <v>39464.240807381473</v>
      </c>
      <c r="J6" s="16">
        <f>+J7+J8+J22+J37</f>
        <v>41742.058395234875</v>
      </c>
      <c r="K6" s="16">
        <f>+I6-J6</f>
        <v>-2277.8175878534021</v>
      </c>
      <c r="L6" s="16">
        <f>+L7+L8+L22+L37</f>
        <v>54913.962476007408</v>
      </c>
      <c r="M6" s="16">
        <f>+M7+M8+M22+M37</f>
        <v>58097.450162019333</v>
      </c>
      <c r="N6" s="16">
        <f>+L6-M6</f>
        <v>-3183.4876860119257</v>
      </c>
    </row>
    <row r="7" spans="1:55" s="17" customFormat="1" ht="18.75" customHeight="1" x14ac:dyDescent="0.25">
      <c r="A7" s="18" t="s">
        <v>11</v>
      </c>
      <c r="B7" s="19" t="s">
        <v>12</v>
      </c>
      <c r="C7" s="20">
        <v>10048.827265328249</v>
      </c>
      <c r="D7" s="20">
        <v>9872.3841397746237</v>
      </c>
      <c r="E7" s="16">
        <f t="shared" ref="E7:E69" si="0">+C7-D7</f>
        <v>176.44312555362558</v>
      </c>
      <c r="F7" s="20">
        <v>21587.335053160154</v>
      </c>
      <c r="G7" s="20">
        <v>21054.888107874231</v>
      </c>
      <c r="H7" s="16">
        <f t="shared" ref="H7:H42" si="1">+F7-G7</f>
        <v>532.44694528592299</v>
      </c>
      <c r="I7" s="20">
        <v>33210.586458772566</v>
      </c>
      <c r="J7" s="20">
        <v>33120.40406344799</v>
      </c>
      <c r="K7" s="16">
        <f t="shared" ref="K7:K42" si="2">+I7-J7</f>
        <v>90.182395324576646</v>
      </c>
      <c r="L7" s="20">
        <v>46501.118223848367</v>
      </c>
      <c r="M7" s="20">
        <v>46581.011304000007</v>
      </c>
      <c r="N7" s="16">
        <f t="shared" ref="N7:N42" si="3">+L7-M7</f>
        <v>-79.893080151639879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55" ht="18.75" customHeight="1" x14ac:dyDescent="0.25">
      <c r="A8" s="18" t="s">
        <v>13</v>
      </c>
      <c r="B8" s="19" t="s">
        <v>14</v>
      </c>
      <c r="C8" s="16">
        <f>SUM(C9:C21)</f>
        <v>1087.8388200029794</v>
      </c>
      <c r="D8" s="16">
        <f>SUM(D9:D21)</f>
        <v>1356.0445519155101</v>
      </c>
      <c r="E8" s="16">
        <f t="shared" si="0"/>
        <v>-268.20573191253061</v>
      </c>
      <c r="F8" s="16">
        <f>SUM(F9:F21)</f>
        <v>2255.8100787408862</v>
      </c>
      <c r="G8" s="16">
        <f>SUM(G9:G21)</f>
        <v>2706.0888308134022</v>
      </c>
      <c r="H8" s="16">
        <f t="shared" si="1"/>
        <v>-450.278752072516</v>
      </c>
      <c r="I8" s="16">
        <f>SUM(I9:I21)</f>
        <v>3491.4521608482014</v>
      </c>
      <c r="J8" s="16">
        <f>SUM(J9:J21)</f>
        <v>4077.3148335771807</v>
      </c>
      <c r="K8" s="16">
        <f t="shared" si="2"/>
        <v>-585.86267272897931</v>
      </c>
      <c r="L8" s="16">
        <f>SUM(L9:L21)</f>
        <v>4836.3096679116297</v>
      </c>
      <c r="M8" s="16">
        <f>SUM(M9:M21)</f>
        <v>5487.6422530641057</v>
      </c>
      <c r="N8" s="16">
        <f t="shared" si="3"/>
        <v>-651.33258515247599</v>
      </c>
    </row>
    <row r="9" spans="1:55" ht="18.75" customHeight="1" x14ac:dyDescent="0.3">
      <c r="A9" s="18" t="s">
        <v>15</v>
      </c>
      <c r="B9" s="21" t="s">
        <v>16</v>
      </c>
      <c r="C9" s="20">
        <v>54.903491902979553</v>
      </c>
      <c r="D9" s="20">
        <v>16.121977665510073</v>
      </c>
      <c r="E9" s="16">
        <f t="shared" si="0"/>
        <v>38.78151423746948</v>
      </c>
      <c r="F9" s="20">
        <v>107.04327744088624</v>
      </c>
      <c r="G9" s="20">
        <v>32.815795563401544</v>
      </c>
      <c r="H9" s="16">
        <f t="shared" si="1"/>
        <v>74.227481877484706</v>
      </c>
      <c r="I9" s="20">
        <v>158.85694924820135</v>
      </c>
      <c r="J9" s="20">
        <v>51.308166781729312</v>
      </c>
      <c r="K9" s="16">
        <f t="shared" si="2"/>
        <v>107.54878246647203</v>
      </c>
      <c r="L9" s="20">
        <v>213.57100000000003</v>
      </c>
      <c r="M9" s="20">
        <v>70.005999999999986</v>
      </c>
      <c r="N9" s="16">
        <f t="shared" si="3"/>
        <v>143.56500000000005</v>
      </c>
    </row>
    <row r="10" spans="1:55" ht="18.75" customHeight="1" x14ac:dyDescent="0.3">
      <c r="A10" s="18" t="s">
        <v>17</v>
      </c>
      <c r="B10" s="21" t="s">
        <v>18</v>
      </c>
      <c r="C10" s="20">
        <v>42.464727900000007</v>
      </c>
      <c r="D10" s="20">
        <v>54.382574249999976</v>
      </c>
      <c r="E10" s="16">
        <f t="shared" si="0"/>
        <v>-11.917846349999969</v>
      </c>
      <c r="F10" s="20">
        <v>87.926901300000011</v>
      </c>
      <c r="G10" s="20">
        <v>88.666535249999981</v>
      </c>
      <c r="H10" s="16">
        <f t="shared" si="1"/>
        <v>-0.73963394999996979</v>
      </c>
      <c r="I10" s="20">
        <v>129.00251160000002</v>
      </c>
      <c r="J10" s="20">
        <v>122.95116679544998</v>
      </c>
      <c r="K10" s="16">
        <f t="shared" si="2"/>
        <v>6.0513448045500411</v>
      </c>
      <c r="L10" s="20">
        <v>186.27375599999999</v>
      </c>
      <c r="M10" s="20">
        <v>173.43657319545005</v>
      </c>
      <c r="N10" s="16">
        <f t="shared" si="3"/>
        <v>12.83718280454994</v>
      </c>
    </row>
    <row r="11" spans="1:55" ht="18.75" customHeight="1" x14ac:dyDescent="0.3">
      <c r="A11" s="18" t="s">
        <v>19</v>
      </c>
      <c r="B11" s="21" t="s">
        <v>20</v>
      </c>
      <c r="C11" s="20">
        <v>363.83500009999995</v>
      </c>
      <c r="D11" s="20">
        <v>332.52599999999995</v>
      </c>
      <c r="E11" s="16">
        <f t="shared" si="0"/>
        <v>31.309000099999992</v>
      </c>
      <c r="F11" s="20">
        <v>709.51499999999987</v>
      </c>
      <c r="G11" s="20">
        <v>707.43299999999999</v>
      </c>
      <c r="H11" s="16">
        <f t="shared" si="1"/>
        <v>2.0819999999998799</v>
      </c>
      <c r="I11" s="20">
        <v>1042.4609999999998</v>
      </c>
      <c r="J11" s="20">
        <v>1068.7170000000001</v>
      </c>
      <c r="K11" s="16">
        <f t="shared" si="2"/>
        <v>-26.256000000000313</v>
      </c>
      <c r="L11" s="20">
        <v>1410.9050000000002</v>
      </c>
      <c r="M11" s="20">
        <v>1441.5149999999999</v>
      </c>
      <c r="N11" s="16">
        <f t="shared" si="3"/>
        <v>-30.609999999999673</v>
      </c>
    </row>
    <row r="12" spans="1:55" ht="18.75" customHeight="1" x14ac:dyDescent="0.3">
      <c r="A12" s="18" t="s">
        <v>21</v>
      </c>
      <c r="B12" s="21" t="s">
        <v>22</v>
      </c>
      <c r="C12" s="20">
        <v>346.5</v>
      </c>
      <c r="D12" s="20">
        <v>329.9</v>
      </c>
      <c r="E12" s="16">
        <f t="shared" si="0"/>
        <v>16.600000000000023</v>
      </c>
      <c r="F12" s="20">
        <v>769.6</v>
      </c>
      <c r="G12" s="20">
        <v>717.3</v>
      </c>
      <c r="H12" s="16">
        <f t="shared" si="1"/>
        <v>52.300000000000068</v>
      </c>
      <c r="I12" s="20">
        <v>1243.4000000000001</v>
      </c>
      <c r="J12" s="20">
        <v>1134.8</v>
      </c>
      <c r="K12" s="16">
        <f t="shared" si="2"/>
        <v>108.60000000000014</v>
      </c>
      <c r="L12" s="20">
        <v>1684.20491191163</v>
      </c>
      <c r="M12" s="20">
        <v>1470.7056798686558</v>
      </c>
      <c r="N12" s="16">
        <f t="shared" si="3"/>
        <v>213.4992320429742</v>
      </c>
    </row>
    <row r="13" spans="1:55" ht="18.75" customHeight="1" x14ac:dyDescent="0.3">
      <c r="A13" s="18" t="s">
        <v>23</v>
      </c>
      <c r="B13" s="21" t="s">
        <v>24</v>
      </c>
      <c r="C13" s="20">
        <v>24.382000000000001</v>
      </c>
      <c r="D13" s="20">
        <v>37.557000000000002</v>
      </c>
      <c r="E13" s="16">
        <f t="shared" si="0"/>
        <v>-13.175000000000001</v>
      </c>
      <c r="F13" s="20">
        <v>49.335000000000001</v>
      </c>
      <c r="G13" s="20">
        <v>97.515000000000001</v>
      </c>
      <c r="H13" s="16">
        <f t="shared" si="1"/>
        <v>-48.18</v>
      </c>
      <c r="I13" s="20">
        <v>84.114000000000004</v>
      </c>
      <c r="J13" s="20">
        <v>213.95400000000001</v>
      </c>
      <c r="K13" s="16">
        <f t="shared" si="2"/>
        <v>-129.84</v>
      </c>
      <c r="L13" s="20">
        <v>123</v>
      </c>
      <c r="M13" s="20">
        <v>357.2</v>
      </c>
      <c r="N13" s="16">
        <f t="shared" si="3"/>
        <v>-234.2</v>
      </c>
    </row>
    <row r="14" spans="1:55" ht="18.75" customHeight="1" x14ac:dyDescent="0.3">
      <c r="A14" s="18" t="s">
        <v>25</v>
      </c>
      <c r="B14" s="21" t="s">
        <v>26</v>
      </c>
      <c r="C14" s="20">
        <v>6.4031000000000002</v>
      </c>
      <c r="D14" s="20">
        <v>74.224000000000004</v>
      </c>
      <c r="E14" s="16">
        <f t="shared" si="0"/>
        <v>-67.820900000000009</v>
      </c>
      <c r="F14" s="20">
        <v>15.786399999999999</v>
      </c>
      <c r="G14" s="20">
        <v>126.2195</v>
      </c>
      <c r="H14" s="16">
        <f t="shared" si="1"/>
        <v>-110.4331</v>
      </c>
      <c r="I14" s="20">
        <v>25.782700000000002</v>
      </c>
      <c r="J14" s="20">
        <v>173.4915</v>
      </c>
      <c r="K14" s="16">
        <f t="shared" si="2"/>
        <v>-147.7088</v>
      </c>
      <c r="L14" s="20">
        <v>29.13</v>
      </c>
      <c r="M14" s="20">
        <v>217.4</v>
      </c>
      <c r="N14" s="16">
        <f t="shared" si="3"/>
        <v>-188.27</v>
      </c>
    </row>
    <row r="15" spans="1:55" ht="18.75" customHeight="1" x14ac:dyDescent="0.3">
      <c r="A15" s="18" t="s">
        <v>27</v>
      </c>
      <c r="B15" s="21" t="s">
        <v>28</v>
      </c>
      <c r="C15" s="20">
        <v>23.977</v>
      </c>
      <c r="D15" s="20">
        <v>84.906999999999996</v>
      </c>
      <c r="E15" s="16">
        <f t="shared" si="0"/>
        <v>-60.929999999999993</v>
      </c>
      <c r="F15" s="20">
        <v>41.323999999999998</v>
      </c>
      <c r="G15" s="20">
        <v>167.78399999999999</v>
      </c>
      <c r="H15" s="16">
        <f t="shared" si="1"/>
        <v>-126.46</v>
      </c>
      <c r="I15" s="20">
        <v>69.201999999999998</v>
      </c>
      <c r="J15" s="20">
        <v>228.155</v>
      </c>
      <c r="K15" s="16">
        <f t="shared" si="2"/>
        <v>-158.953</v>
      </c>
      <c r="L15" s="20">
        <v>86.699999999999989</v>
      </c>
      <c r="M15" s="20">
        <v>294.10000000000002</v>
      </c>
      <c r="N15" s="16">
        <f t="shared" si="3"/>
        <v>-207.40000000000003</v>
      </c>
    </row>
    <row r="16" spans="1:55" ht="18.75" customHeight="1" x14ac:dyDescent="0.3">
      <c r="A16" s="18" t="s">
        <v>29</v>
      </c>
      <c r="B16" s="21" t="s">
        <v>30</v>
      </c>
      <c r="C16" s="20">
        <v>9.6300000000000008</v>
      </c>
      <c r="D16" s="20">
        <v>35.639000000000003</v>
      </c>
      <c r="E16" s="16">
        <f t="shared" si="0"/>
        <v>-26.009</v>
      </c>
      <c r="F16" s="20">
        <v>14.506</v>
      </c>
      <c r="G16" s="20">
        <v>71.180000000000007</v>
      </c>
      <c r="H16" s="16">
        <f t="shared" si="1"/>
        <v>-56.674000000000007</v>
      </c>
      <c r="I16" s="20">
        <v>24.970999999999997</v>
      </c>
      <c r="J16" s="20">
        <v>99.635000000000005</v>
      </c>
      <c r="K16" s="16">
        <f t="shared" si="2"/>
        <v>-74.664000000000016</v>
      </c>
      <c r="L16" s="20">
        <v>34.228000000000002</v>
      </c>
      <c r="M16" s="20">
        <v>126.6</v>
      </c>
      <c r="N16" s="16">
        <f t="shared" si="3"/>
        <v>-92.371999999999986</v>
      </c>
    </row>
    <row r="17" spans="1:14" ht="18.75" customHeight="1" x14ac:dyDescent="0.3">
      <c r="A17" s="18" t="s">
        <v>31</v>
      </c>
      <c r="B17" s="21" t="s">
        <v>32</v>
      </c>
      <c r="C17" s="20">
        <v>89.966999999999985</v>
      </c>
      <c r="D17" s="20">
        <v>88.576999999999998</v>
      </c>
      <c r="E17" s="16">
        <f t="shared" si="0"/>
        <v>1.3899999999999864</v>
      </c>
      <c r="F17" s="20">
        <v>167.34899999999999</v>
      </c>
      <c r="G17" s="20">
        <v>141.55699999999999</v>
      </c>
      <c r="H17" s="16">
        <f t="shared" si="1"/>
        <v>25.792000000000002</v>
      </c>
      <c r="I17" s="20">
        <v>225.74099999999999</v>
      </c>
      <c r="J17" s="20">
        <v>197.452</v>
      </c>
      <c r="K17" s="16">
        <f t="shared" si="2"/>
        <v>28.288999999999987</v>
      </c>
      <c r="L17" s="20">
        <v>338</v>
      </c>
      <c r="M17" s="20">
        <v>269.70000000000005</v>
      </c>
      <c r="N17" s="16">
        <f t="shared" si="3"/>
        <v>68.299999999999955</v>
      </c>
    </row>
    <row r="18" spans="1:14" ht="18.75" customHeight="1" x14ac:dyDescent="0.3">
      <c r="A18" s="18" t="s">
        <v>33</v>
      </c>
      <c r="B18" s="21" t="s">
        <v>34</v>
      </c>
      <c r="C18" s="20">
        <v>102.455</v>
      </c>
      <c r="D18" s="20">
        <v>235.80600000000001</v>
      </c>
      <c r="E18" s="16">
        <f t="shared" si="0"/>
        <v>-133.351</v>
      </c>
      <c r="F18" s="20">
        <v>244.95600000000002</v>
      </c>
      <c r="G18" s="20">
        <v>440.25599999999997</v>
      </c>
      <c r="H18" s="16">
        <f t="shared" si="1"/>
        <v>-195.29999999999995</v>
      </c>
      <c r="I18" s="20">
        <v>412.74599999999998</v>
      </c>
      <c r="J18" s="20">
        <v>610.29499999999996</v>
      </c>
      <c r="K18" s="16">
        <f t="shared" si="2"/>
        <v>-197.54899999999998</v>
      </c>
      <c r="L18" s="20">
        <v>621.60699999999997</v>
      </c>
      <c r="M18" s="20">
        <v>855.5</v>
      </c>
      <c r="N18" s="16">
        <f t="shared" si="3"/>
        <v>-233.89300000000003</v>
      </c>
    </row>
    <row r="19" spans="1:14" ht="18.75" customHeight="1" x14ac:dyDescent="0.3">
      <c r="A19" s="18" t="s">
        <v>35</v>
      </c>
      <c r="B19" s="22" t="s">
        <v>36</v>
      </c>
      <c r="C19" s="20">
        <v>7.2009999999999996</v>
      </c>
      <c r="D19" s="20">
        <v>31.282999999999998</v>
      </c>
      <c r="E19" s="16">
        <f t="shared" si="0"/>
        <v>-24.081999999999997</v>
      </c>
      <c r="F19" s="20">
        <v>21.161000000000001</v>
      </c>
      <c r="G19" s="20">
        <v>53.701999999999998</v>
      </c>
      <c r="H19" s="16">
        <f t="shared" si="1"/>
        <v>-32.540999999999997</v>
      </c>
      <c r="I19" s="20">
        <v>44.138999999999996</v>
      </c>
      <c r="J19" s="20">
        <v>88.8</v>
      </c>
      <c r="K19" s="16">
        <f t="shared" si="2"/>
        <v>-44.661000000000001</v>
      </c>
      <c r="L19" s="20">
        <v>52.74</v>
      </c>
      <c r="M19" s="20">
        <v>100.3</v>
      </c>
      <c r="N19" s="16">
        <f t="shared" si="3"/>
        <v>-47.559999999999995</v>
      </c>
    </row>
    <row r="20" spans="1:14" ht="18.75" customHeight="1" x14ac:dyDescent="0.3">
      <c r="A20" s="18" t="s">
        <v>37</v>
      </c>
      <c r="B20" s="22" t="s">
        <v>38</v>
      </c>
      <c r="C20" s="20">
        <v>5.2690001000000004</v>
      </c>
      <c r="D20" s="20">
        <v>2.5550000000000002</v>
      </c>
      <c r="E20" s="16">
        <f t="shared" si="0"/>
        <v>2.7140001000000002</v>
      </c>
      <c r="F20" s="20">
        <v>6.6539999999999999</v>
      </c>
      <c r="G20" s="20">
        <v>8.827</v>
      </c>
      <c r="H20" s="16">
        <f t="shared" si="1"/>
        <v>-2.173</v>
      </c>
      <c r="I20" s="20">
        <v>7.8710000000000004</v>
      </c>
      <c r="J20" s="20">
        <v>17.007999999999999</v>
      </c>
      <c r="K20" s="16">
        <f t="shared" si="2"/>
        <v>-9.1369999999999987</v>
      </c>
      <c r="L20" s="20">
        <v>8.3000000000000007</v>
      </c>
      <c r="M20" s="20">
        <v>26.779</v>
      </c>
      <c r="N20" s="16">
        <f t="shared" si="3"/>
        <v>-18.478999999999999</v>
      </c>
    </row>
    <row r="21" spans="1:14" ht="18.75" customHeight="1" x14ac:dyDescent="0.3">
      <c r="A21" s="18" t="s">
        <v>39</v>
      </c>
      <c r="B21" s="22" t="s">
        <v>40</v>
      </c>
      <c r="C21" s="20">
        <v>10.8515</v>
      </c>
      <c r="D21" s="20">
        <v>32.566000000000003</v>
      </c>
      <c r="E21" s="16">
        <f t="shared" si="0"/>
        <v>-21.714500000000001</v>
      </c>
      <c r="F21" s="20">
        <v>20.653500000000001</v>
      </c>
      <c r="G21" s="20">
        <v>52.832999999999998</v>
      </c>
      <c r="H21" s="16">
        <f t="shared" si="1"/>
        <v>-32.179499999999997</v>
      </c>
      <c r="I21" s="20">
        <v>23.164999999999999</v>
      </c>
      <c r="J21" s="20">
        <v>70.74799999999999</v>
      </c>
      <c r="K21" s="16">
        <f t="shared" si="2"/>
        <v>-47.582999999999991</v>
      </c>
      <c r="L21" s="20">
        <v>47.65</v>
      </c>
      <c r="M21" s="20">
        <v>84.4</v>
      </c>
      <c r="N21" s="16">
        <f t="shared" si="3"/>
        <v>-36.750000000000007</v>
      </c>
    </row>
    <row r="22" spans="1:14" ht="18.75" customHeight="1" x14ac:dyDescent="0.25">
      <c r="A22" s="18" t="s">
        <v>41</v>
      </c>
      <c r="B22" s="23" t="s">
        <v>42</v>
      </c>
      <c r="C22" s="16">
        <f>+C23+C24+C34</f>
        <v>736.77116934256424</v>
      </c>
      <c r="D22" s="16">
        <f>+D23+D24+D34</f>
        <v>1146.4767000146239</v>
      </c>
      <c r="E22" s="16">
        <f t="shared" si="0"/>
        <v>-409.70553067205969</v>
      </c>
      <c r="F22" s="16">
        <f>+F23+F24+F34</f>
        <v>1401.7407182110708</v>
      </c>
      <c r="G22" s="16">
        <f>+G23+G24+G34</f>
        <v>2290.1707047904242</v>
      </c>
      <c r="H22" s="16">
        <f t="shared" si="1"/>
        <v>-888.42998657935345</v>
      </c>
      <c r="I22" s="16">
        <f>+I23+I24+I34</f>
        <v>2078.2021877607017</v>
      </c>
      <c r="J22" s="16">
        <f>+J23+J24+J34</f>
        <v>3442.1394982097045</v>
      </c>
      <c r="K22" s="16">
        <f t="shared" si="2"/>
        <v>-1363.9373104490028</v>
      </c>
      <c r="L22" s="16">
        <f>+L23+L24+L34</f>
        <v>2760.934584247414</v>
      </c>
      <c r="M22" s="16">
        <f>+M23+M24+M34</f>
        <v>4647.0966049552208</v>
      </c>
      <c r="N22" s="16">
        <f t="shared" si="3"/>
        <v>-1886.1620207078067</v>
      </c>
    </row>
    <row r="23" spans="1:14" ht="18.75" customHeight="1" x14ac:dyDescent="0.3">
      <c r="A23" s="18" t="s">
        <v>43</v>
      </c>
      <c r="B23" s="22" t="s">
        <v>44</v>
      </c>
      <c r="C23" s="20">
        <v>300</v>
      </c>
      <c r="D23" s="20">
        <v>23.3</v>
      </c>
      <c r="E23" s="16">
        <f t="shared" si="0"/>
        <v>276.7</v>
      </c>
      <c r="F23" s="20">
        <v>600</v>
      </c>
      <c r="G23" s="20">
        <v>34.5</v>
      </c>
      <c r="H23" s="16">
        <f t="shared" si="1"/>
        <v>565.5</v>
      </c>
      <c r="I23" s="20">
        <v>900</v>
      </c>
      <c r="J23" s="20">
        <v>43</v>
      </c>
      <c r="K23" s="16">
        <f t="shared" si="2"/>
        <v>857</v>
      </c>
      <c r="L23" s="20">
        <v>1200</v>
      </c>
      <c r="M23" s="20">
        <v>52.2</v>
      </c>
      <c r="N23" s="16">
        <f t="shared" si="3"/>
        <v>1147.8</v>
      </c>
    </row>
    <row r="24" spans="1:14" ht="18.75" customHeight="1" x14ac:dyDescent="0.3">
      <c r="A24" s="18" t="s">
        <v>45</v>
      </c>
      <c r="B24" s="22" t="s">
        <v>46</v>
      </c>
      <c r="C24" s="16">
        <f>+C25+C29+C32+C33</f>
        <v>313.07116934256413</v>
      </c>
      <c r="D24" s="16">
        <f>+D25+D29+D32+D33</f>
        <v>1096.7767000146239</v>
      </c>
      <c r="E24" s="16">
        <f t="shared" si="0"/>
        <v>-783.70553067205969</v>
      </c>
      <c r="F24" s="16">
        <f>+F25+F29+F32+F33</f>
        <v>637.04071821107084</v>
      </c>
      <c r="G24" s="16">
        <f>+G25+G29+G32+G33</f>
        <v>2206.870704790424</v>
      </c>
      <c r="H24" s="16">
        <f t="shared" si="1"/>
        <v>-1569.8299865793533</v>
      </c>
      <c r="I24" s="16">
        <f>+I25+I29+I32+I33</f>
        <v>980.90218776070151</v>
      </c>
      <c r="J24" s="16">
        <f>+J25+J29+J32+J33</f>
        <v>3311.6394982097045</v>
      </c>
      <c r="K24" s="16">
        <f t="shared" si="2"/>
        <v>-2330.737310449003</v>
      </c>
      <c r="L24" s="16">
        <f>+L25+L29+L32+L33</f>
        <v>1316.6345842474136</v>
      </c>
      <c r="M24" s="16">
        <f>+M25+M29+M32+M33</f>
        <v>4494.3966049552209</v>
      </c>
      <c r="N24" s="16">
        <f t="shared" si="3"/>
        <v>-3177.7620207078071</v>
      </c>
    </row>
    <row r="25" spans="1:14" ht="18.75" customHeight="1" x14ac:dyDescent="0.3">
      <c r="A25" s="18" t="s">
        <v>47</v>
      </c>
      <c r="B25" s="24" t="s">
        <v>48</v>
      </c>
      <c r="C25" s="16">
        <f>SUM(C26:C28)</f>
        <v>86.968000000000004</v>
      </c>
      <c r="D25" s="16">
        <f>SUM(D26:D28)</f>
        <v>948.67200000000003</v>
      </c>
      <c r="E25" s="16">
        <f t="shared" si="0"/>
        <v>-861.70400000000006</v>
      </c>
      <c r="F25" s="16">
        <f>SUM(F26:F28)</f>
        <v>177.24700000000001</v>
      </c>
      <c r="G25" s="16">
        <f>SUM(G26:G28)</f>
        <v>1910.4950000000001</v>
      </c>
      <c r="H25" s="16">
        <f t="shared" si="1"/>
        <v>-1733.248</v>
      </c>
      <c r="I25" s="16">
        <f>SUM(I26:I28)</f>
        <v>265.459</v>
      </c>
      <c r="J25" s="16">
        <f>SUM(J26:J28)</f>
        <v>2864.49</v>
      </c>
      <c r="K25" s="16">
        <f t="shared" si="2"/>
        <v>-2599.0309999999999</v>
      </c>
      <c r="L25" s="16">
        <f>SUM(L26:L28)</f>
        <v>374.05899999999997</v>
      </c>
      <c r="M25" s="16">
        <f>SUM(M26:M28)</f>
        <v>3852.373</v>
      </c>
      <c r="N25" s="16">
        <f t="shared" si="3"/>
        <v>-3478.3140000000003</v>
      </c>
    </row>
    <row r="26" spans="1:14" ht="18.75" customHeight="1" x14ac:dyDescent="0.3">
      <c r="A26" s="18" t="s">
        <v>49</v>
      </c>
      <c r="B26" s="25" t="s">
        <v>50</v>
      </c>
      <c r="C26" s="20">
        <v>38</v>
      </c>
      <c r="D26" s="20">
        <v>132.5</v>
      </c>
      <c r="E26" s="16">
        <f t="shared" si="0"/>
        <v>-94.5</v>
      </c>
      <c r="F26" s="20">
        <v>68.7</v>
      </c>
      <c r="G26" s="20">
        <v>1247.9000000000001</v>
      </c>
      <c r="H26" s="16">
        <f t="shared" si="1"/>
        <v>-1179.2</v>
      </c>
      <c r="I26" s="20">
        <v>88.600000000000023</v>
      </c>
      <c r="J26" s="20">
        <v>1647.6999999999998</v>
      </c>
      <c r="K26" s="16">
        <f t="shared" si="2"/>
        <v>-1559.1</v>
      </c>
      <c r="L26" s="20">
        <v>237.29999999999998</v>
      </c>
      <c r="M26" s="20">
        <v>2354.1999999999998</v>
      </c>
      <c r="N26" s="16">
        <f t="shared" si="3"/>
        <v>-2116.8999999999996</v>
      </c>
    </row>
    <row r="27" spans="1:14" ht="18.75" customHeight="1" x14ac:dyDescent="0.3">
      <c r="A27" s="18" t="s">
        <v>51</v>
      </c>
      <c r="B27" s="25" t="s">
        <v>52</v>
      </c>
      <c r="C27" s="20">
        <v>36.968000000000004</v>
      </c>
      <c r="D27" s="20">
        <v>752.67200000000003</v>
      </c>
      <c r="E27" s="16">
        <f t="shared" si="0"/>
        <v>-715.70400000000006</v>
      </c>
      <c r="F27" s="20">
        <v>81.247</v>
      </c>
      <c r="G27" s="20">
        <v>522.39499999999998</v>
      </c>
      <c r="H27" s="16">
        <f t="shared" si="1"/>
        <v>-441.14799999999997</v>
      </c>
      <c r="I27" s="20">
        <v>136.25899999999999</v>
      </c>
      <c r="J27" s="20">
        <v>1007.69</v>
      </c>
      <c r="K27" s="16">
        <f t="shared" si="2"/>
        <v>-871.43100000000004</v>
      </c>
      <c r="L27" s="20">
        <v>62.558999999999997</v>
      </c>
      <c r="M27" s="20">
        <v>1186.373</v>
      </c>
      <c r="N27" s="16">
        <f t="shared" si="3"/>
        <v>-1123.8140000000001</v>
      </c>
    </row>
    <row r="28" spans="1:14" ht="18.75" customHeight="1" x14ac:dyDescent="0.25">
      <c r="A28" s="18" t="s">
        <v>53</v>
      </c>
      <c r="B28" s="26" t="s">
        <v>54</v>
      </c>
      <c r="C28" s="20">
        <v>12</v>
      </c>
      <c r="D28" s="20">
        <v>63.5</v>
      </c>
      <c r="E28" s="16">
        <f t="shared" si="0"/>
        <v>-51.5</v>
      </c>
      <c r="F28" s="20">
        <v>27.3</v>
      </c>
      <c r="G28" s="20">
        <v>140.19999999999999</v>
      </c>
      <c r="H28" s="16">
        <f t="shared" si="1"/>
        <v>-112.89999999999999</v>
      </c>
      <c r="I28" s="20">
        <v>40.6</v>
      </c>
      <c r="J28" s="20">
        <v>209.1</v>
      </c>
      <c r="K28" s="16">
        <f t="shared" si="2"/>
        <v>-168.5</v>
      </c>
      <c r="L28" s="20">
        <v>74.2</v>
      </c>
      <c r="M28" s="20">
        <v>311.8</v>
      </c>
      <c r="N28" s="16">
        <f t="shared" si="3"/>
        <v>-237.60000000000002</v>
      </c>
    </row>
    <row r="29" spans="1:14" ht="18.75" customHeight="1" x14ac:dyDescent="0.3">
      <c r="A29" s="18" t="s">
        <v>55</v>
      </c>
      <c r="B29" s="27" t="s">
        <v>56</v>
      </c>
      <c r="C29" s="16">
        <f>SUM(C30:C31)</f>
        <v>191.90816934256415</v>
      </c>
      <c r="D29" s="16">
        <f>SUM(D30:D31)</f>
        <v>77.104700014623788</v>
      </c>
      <c r="E29" s="16">
        <f t="shared" si="0"/>
        <v>114.80346932794036</v>
      </c>
      <c r="F29" s="16">
        <f>SUM(F30:F31)</f>
        <v>379.50371821107075</v>
      </c>
      <c r="G29" s="16">
        <f>SUM(G30:G31)</f>
        <v>171.36270479042386</v>
      </c>
      <c r="H29" s="16">
        <f t="shared" si="1"/>
        <v>208.14101342064689</v>
      </c>
      <c r="I29" s="16">
        <f>SUM(I30:I31)</f>
        <v>567.63318776070162</v>
      </c>
      <c r="J29" s="16">
        <f>SUM(J30:J31)</f>
        <v>255.95949820970483</v>
      </c>
      <c r="K29" s="16">
        <f t="shared" si="2"/>
        <v>311.67368955099676</v>
      </c>
      <c r="L29" s="16">
        <f>SUM(L30:L31)</f>
        <v>759.77558424741358</v>
      </c>
      <c r="M29" s="16">
        <f>SUM(M30:M31)</f>
        <v>360.52360495522066</v>
      </c>
      <c r="N29" s="16">
        <f t="shared" si="3"/>
        <v>399.25197929219291</v>
      </c>
    </row>
    <row r="30" spans="1:14" ht="18.75" customHeight="1" x14ac:dyDescent="0.3">
      <c r="A30" s="18" t="s">
        <v>57</v>
      </c>
      <c r="B30" s="25" t="s">
        <v>58</v>
      </c>
      <c r="C30" s="20">
        <v>0.9</v>
      </c>
      <c r="D30" s="20">
        <v>0</v>
      </c>
      <c r="E30" s="16">
        <f t="shared" si="0"/>
        <v>0.9</v>
      </c>
      <c r="F30" s="20">
        <v>6.2</v>
      </c>
      <c r="G30" s="20">
        <v>12.4</v>
      </c>
      <c r="H30" s="16">
        <f t="shared" si="1"/>
        <v>-6.2</v>
      </c>
      <c r="I30" s="20">
        <v>7.4</v>
      </c>
      <c r="J30" s="20">
        <v>13.1</v>
      </c>
      <c r="K30" s="16">
        <f t="shared" si="2"/>
        <v>-5.6999999999999993</v>
      </c>
      <c r="L30" s="20">
        <v>10.199999999999999</v>
      </c>
      <c r="M30" s="20">
        <v>15.3</v>
      </c>
      <c r="N30" s="16">
        <f t="shared" si="3"/>
        <v>-5.1000000000000014</v>
      </c>
    </row>
    <row r="31" spans="1:14" ht="18.75" customHeight="1" x14ac:dyDescent="0.3">
      <c r="A31" s="18" t="s">
        <v>59</v>
      </c>
      <c r="B31" s="25" t="s">
        <v>60</v>
      </c>
      <c r="C31" s="20">
        <v>191.00816934256414</v>
      </c>
      <c r="D31" s="20">
        <v>77.104700014623788</v>
      </c>
      <c r="E31" s="16">
        <f t="shared" si="0"/>
        <v>113.90346932794036</v>
      </c>
      <c r="F31" s="20">
        <v>373.30371821107076</v>
      </c>
      <c r="G31" s="20">
        <v>158.96270479042386</v>
      </c>
      <c r="H31" s="16">
        <f t="shared" si="1"/>
        <v>214.3410134206469</v>
      </c>
      <c r="I31" s="20">
        <v>560.23318776070164</v>
      </c>
      <c r="J31" s="20">
        <v>242.85949820970484</v>
      </c>
      <c r="K31" s="16">
        <f t="shared" si="2"/>
        <v>317.3736895509968</v>
      </c>
      <c r="L31" s="20">
        <v>749.57558424741353</v>
      </c>
      <c r="M31" s="20">
        <v>345.22360495522065</v>
      </c>
      <c r="N31" s="16">
        <f t="shared" si="3"/>
        <v>404.35197929219288</v>
      </c>
    </row>
    <row r="32" spans="1:14" ht="18.75" customHeight="1" x14ac:dyDescent="0.3">
      <c r="A32" s="18" t="s">
        <v>61</v>
      </c>
      <c r="B32" s="27" t="s">
        <v>62</v>
      </c>
      <c r="C32" s="20">
        <v>33.894999999999996</v>
      </c>
      <c r="D32" s="20">
        <v>71</v>
      </c>
      <c r="E32" s="16">
        <f t="shared" si="0"/>
        <v>-37.105000000000004</v>
      </c>
      <c r="F32" s="20">
        <v>79.69</v>
      </c>
      <c r="G32" s="20">
        <v>125.01300000000001</v>
      </c>
      <c r="H32" s="16">
        <f t="shared" si="1"/>
        <v>-45.323000000000008</v>
      </c>
      <c r="I32" s="20">
        <v>146.91</v>
      </c>
      <c r="J32" s="20">
        <v>191.19</v>
      </c>
      <c r="K32" s="16">
        <f t="shared" si="2"/>
        <v>-44.28</v>
      </c>
      <c r="L32" s="20">
        <v>181.60000000000002</v>
      </c>
      <c r="M32" s="20">
        <v>281.5</v>
      </c>
      <c r="N32" s="16">
        <f t="shared" si="3"/>
        <v>-99.899999999999977</v>
      </c>
    </row>
    <row r="33" spans="1:14" ht="18.75" customHeight="1" x14ac:dyDescent="0.3">
      <c r="A33" s="18" t="s">
        <v>63</v>
      </c>
      <c r="B33" s="27" t="s">
        <v>64</v>
      </c>
      <c r="C33" s="20">
        <v>0.3</v>
      </c>
      <c r="D33" s="20">
        <v>0</v>
      </c>
      <c r="E33" s="16">
        <f t="shared" si="0"/>
        <v>0.3</v>
      </c>
      <c r="F33" s="20">
        <v>0.6</v>
      </c>
      <c r="G33" s="20">
        <v>0</v>
      </c>
      <c r="H33" s="16">
        <f t="shared" si="1"/>
        <v>0.6</v>
      </c>
      <c r="I33" s="20">
        <v>0.9</v>
      </c>
      <c r="J33" s="20">
        <v>0</v>
      </c>
      <c r="K33" s="16">
        <f t="shared" si="2"/>
        <v>0.9</v>
      </c>
      <c r="L33" s="20">
        <v>1.2</v>
      </c>
      <c r="M33" s="20">
        <v>0</v>
      </c>
      <c r="N33" s="16">
        <f t="shared" si="3"/>
        <v>1.2</v>
      </c>
    </row>
    <row r="34" spans="1:14" ht="18.75" customHeight="1" x14ac:dyDescent="0.3">
      <c r="A34" s="18" t="s">
        <v>65</v>
      </c>
      <c r="B34" s="22" t="s">
        <v>66</v>
      </c>
      <c r="C34" s="16">
        <f>SUM(C35:C36)</f>
        <v>123.7</v>
      </c>
      <c r="D34" s="16">
        <f>SUM(D35:D36)</f>
        <v>26.4</v>
      </c>
      <c r="E34" s="16">
        <f t="shared" si="0"/>
        <v>97.300000000000011</v>
      </c>
      <c r="F34" s="16">
        <f>SUM(F35:F36)</f>
        <v>164.7</v>
      </c>
      <c r="G34" s="16">
        <f>SUM(G35:G36)</f>
        <v>48.8</v>
      </c>
      <c r="H34" s="16">
        <f t="shared" si="1"/>
        <v>115.89999999999999</v>
      </c>
      <c r="I34" s="16">
        <f>SUM(I35:I36)</f>
        <v>197.29999999999998</v>
      </c>
      <c r="J34" s="16">
        <f>SUM(J35:J36)</f>
        <v>87.499999999999986</v>
      </c>
      <c r="K34" s="16">
        <f t="shared" si="2"/>
        <v>109.8</v>
      </c>
      <c r="L34" s="16">
        <f>SUM(L35:L36)</f>
        <v>244.29999999999995</v>
      </c>
      <c r="M34" s="16">
        <f>SUM(M35:M36)</f>
        <v>100.49999999999999</v>
      </c>
      <c r="N34" s="16">
        <f t="shared" si="3"/>
        <v>143.79999999999995</v>
      </c>
    </row>
    <row r="35" spans="1:14" ht="18.75" customHeight="1" x14ac:dyDescent="0.25">
      <c r="A35" s="18" t="s">
        <v>67</v>
      </c>
      <c r="B35" s="28" t="s">
        <v>68</v>
      </c>
      <c r="C35" s="20">
        <v>123.7</v>
      </c>
      <c r="D35" s="20">
        <v>26.4</v>
      </c>
      <c r="E35" s="16">
        <f t="shared" si="0"/>
        <v>97.300000000000011</v>
      </c>
      <c r="F35" s="20">
        <v>164.7</v>
      </c>
      <c r="G35" s="20">
        <v>48.8</v>
      </c>
      <c r="H35" s="16">
        <f t="shared" si="1"/>
        <v>115.89999999999999</v>
      </c>
      <c r="I35" s="20">
        <v>197.29999999999998</v>
      </c>
      <c r="J35" s="20">
        <v>87.499999999999986</v>
      </c>
      <c r="K35" s="16">
        <f t="shared" si="2"/>
        <v>109.8</v>
      </c>
      <c r="L35" s="20">
        <v>244.29999999999995</v>
      </c>
      <c r="M35" s="20">
        <v>100.49999999999999</v>
      </c>
      <c r="N35" s="16">
        <f t="shared" si="3"/>
        <v>143.79999999999995</v>
      </c>
    </row>
    <row r="36" spans="1:14" ht="18.75" customHeight="1" x14ac:dyDescent="0.25">
      <c r="A36" s="18" t="s">
        <v>69</v>
      </c>
      <c r="B36" s="28" t="s">
        <v>70</v>
      </c>
      <c r="C36" s="20">
        <v>0</v>
      </c>
      <c r="D36" s="20">
        <v>0</v>
      </c>
      <c r="E36" s="16">
        <f t="shared" si="0"/>
        <v>0</v>
      </c>
      <c r="F36" s="20">
        <v>0</v>
      </c>
      <c r="G36" s="20">
        <v>0</v>
      </c>
      <c r="H36" s="16">
        <f t="shared" si="1"/>
        <v>0</v>
      </c>
      <c r="I36" s="20">
        <v>0</v>
      </c>
      <c r="J36" s="20">
        <v>0</v>
      </c>
      <c r="K36" s="16">
        <f t="shared" si="2"/>
        <v>0</v>
      </c>
      <c r="L36" s="20">
        <v>0</v>
      </c>
      <c r="M36" s="20">
        <v>0</v>
      </c>
      <c r="N36" s="16">
        <f t="shared" si="3"/>
        <v>0</v>
      </c>
    </row>
    <row r="37" spans="1:14" ht="18.75" customHeight="1" x14ac:dyDescent="0.3">
      <c r="A37" s="18" t="s">
        <v>71</v>
      </c>
      <c r="B37" s="29" t="s">
        <v>72</v>
      </c>
      <c r="C37" s="16">
        <f>SUM(C38:C39)</f>
        <v>407.1</v>
      </c>
      <c r="D37" s="16">
        <f>SUM(D38:D39)</f>
        <v>440.79999999999995</v>
      </c>
      <c r="E37" s="16">
        <f t="shared" si="0"/>
        <v>-33.699999999999932</v>
      </c>
      <c r="F37" s="16">
        <f>SUM(F38:F39)</f>
        <v>570.6</v>
      </c>
      <c r="G37" s="16">
        <f>SUM(G38:G39)</f>
        <v>765.5</v>
      </c>
      <c r="H37" s="16">
        <f t="shared" si="1"/>
        <v>-194.89999999999998</v>
      </c>
      <c r="I37" s="16">
        <f>SUM(I38:I39)</f>
        <v>684</v>
      </c>
      <c r="J37" s="16">
        <f>SUM(J38:J39)</f>
        <v>1102.2</v>
      </c>
      <c r="K37" s="16">
        <f t="shared" si="2"/>
        <v>-418.20000000000005</v>
      </c>
      <c r="L37" s="16">
        <f>SUM(L38:L39)</f>
        <v>815.59999999999991</v>
      </c>
      <c r="M37" s="16">
        <f>SUM(M38:M39)</f>
        <v>1381.7</v>
      </c>
      <c r="N37" s="16">
        <f t="shared" si="3"/>
        <v>-566.10000000000014</v>
      </c>
    </row>
    <row r="38" spans="1:14" ht="18.75" customHeight="1" x14ac:dyDescent="0.25">
      <c r="A38" s="18" t="s">
        <v>73</v>
      </c>
      <c r="B38" s="28" t="s">
        <v>68</v>
      </c>
      <c r="C38" s="20">
        <v>256.40000000000003</v>
      </c>
      <c r="D38" s="20">
        <v>233.79999999999998</v>
      </c>
      <c r="E38" s="16">
        <f t="shared" si="0"/>
        <v>22.600000000000051</v>
      </c>
      <c r="F38" s="20">
        <v>324.90000000000003</v>
      </c>
      <c r="G38" s="20">
        <v>342.5</v>
      </c>
      <c r="H38" s="16">
        <f t="shared" si="1"/>
        <v>-17.599999999999966</v>
      </c>
      <c r="I38" s="20">
        <v>395</v>
      </c>
      <c r="J38" s="20">
        <v>482.80000000000007</v>
      </c>
      <c r="K38" s="16">
        <f t="shared" si="2"/>
        <v>-87.800000000000068</v>
      </c>
      <c r="L38" s="20">
        <v>475.2</v>
      </c>
      <c r="M38" s="20">
        <v>555.40000000000009</v>
      </c>
      <c r="N38" s="16">
        <f t="shared" si="3"/>
        <v>-80.200000000000102</v>
      </c>
    </row>
    <row r="39" spans="1:14" ht="18.75" customHeight="1" x14ac:dyDescent="0.25">
      <c r="A39" s="18" t="s">
        <v>74</v>
      </c>
      <c r="B39" s="28" t="s">
        <v>70</v>
      </c>
      <c r="C39" s="20">
        <v>150.69999999999999</v>
      </c>
      <c r="D39" s="20">
        <v>207</v>
      </c>
      <c r="E39" s="16">
        <f t="shared" si="0"/>
        <v>-56.300000000000011</v>
      </c>
      <c r="F39" s="20">
        <v>245.7</v>
      </c>
      <c r="G39" s="20">
        <v>423</v>
      </c>
      <c r="H39" s="16">
        <f t="shared" si="1"/>
        <v>-177.3</v>
      </c>
      <c r="I39" s="20">
        <v>289</v>
      </c>
      <c r="J39" s="20">
        <v>619.4</v>
      </c>
      <c r="K39" s="16">
        <f t="shared" si="2"/>
        <v>-330.4</v>
      </c>
      <c r="L39" s="20">
        <v>340.4</v>
      </c>
      <c r="M39" s="20">
        <v>826.3</v>
      </c>
      <c r="N39" s="16">
        <f t="shared" si="3"/>
        <v>-485.9</v>
      </c>
    </row>
    <row r="40" spans="1:14" ht="18.75" customHeight="1" x14ac:dyDescent="0.3">
      <c r="A40" s="14" t="s">
        <v>75</v>
      </c>
      <c r="B40" s="30" t="s">
        <v>76</v>
      </c>
      <c r="C40" s="16">
        <f>SUM(C41:C42)</f>
        <v>405.5</v>
      </c>
      <c r="D40" s="16">
        <f>SUM(D41:D42)</f>
        <v>12.5</v>
      </c>
      <c r="E40" s="16">
        <f t="shared" si="0"/>
        <v>393</v>
      </c>
      <c r="F40" s="16">
        <f>SUM(F41:F42)</f>
        <v>424.4</v>
      </c>
      <c r="G40" s="16">
        <f>SUM(G41:G42)</f>
        <v>18</v>
      </c>
      <c r="H40" s="16">
        <f t="shared" si="1"/>
        <v>406.4</v>
      </c>
      <c r="I40" s="16">
        <f>SUM(I41:I42)</f>
        <v>740.3</v>
      </c>
      <c r="J40" s="16">
        <f>SUM(J41:J42)</f>
        <v>24.2</v>
      </c>
      <c r="K40" s="16">
        <f t="shared" si="2"/>
        <v>716.09999999999991</v>
      </c>
      <c r="L40" s="16">
        <f>SUM(L41:L42)</f>
        <v>1066.1000000000001</v>
      </c>
      <c r="M40" s="16">
        <f>SUM(M41:M42)</f>
        <v>32.4</v>
      </c>
      <c r="N40" s="16">
        <f t="shared" si="3"/>
        <v>1033.7</v>
      </c>
    </row>
    <row r="41" spans="1:14" ht="18.75" customHeight="1" x14ac:dyDescent="0.3">
      <c r="A41" s="18" t="s">
        <v>77</v>
      </c>
      <c r="B41" s="22" t="s">
        <v>78</v>
      </c>
      <c r="C41" s="20">
        <v>0</v>
      </c>
      <c r="D41" s="20">
        <v>0</v>
      </c>
      <c r="E41" s="16">
        <f t="shared" si="0"/>
        <v>0</v>
      </c>
      <c r="F41" s="20">
        <v>0.4</v>
      </c>
      <c r="G41" s="20">
        <v>1.5</v>
      </c>
      <c r="H41" s="16">
        <f t="shared" si="1"/>
        <v>-1.1000000000000001</v>
      </c>
      <c r="I41" s="20">
        <v>0.4</v>
      </c>
      <c r="J41" s="20">
        <v>2.8000000000000007</v>
      </c>
      <c r="K41" s="16">
        <f t="shared" si="2"/>
        <v>-2.4000000000000008</v>
      </c>
      <c r="L41" s="20">
        <v>0.4</v>
      </c>
      <c r="M41" s="20">
        <v>4</v>
      </c>
      <c r="N41" s="16">
        <f t="shared" si="3"/>
        <v>-3.6</v>
      </c>
    </row>
    <row r="42" spans="1:14" ht="18.75" customHeight="1" x14ac:dyDescent="0.3">
      <c r="A42" s="18" t="s">
        <v>79</v>
      </c>
      <c r="B42" s="22" t="s">
        <v>80</v>
      </c>
      <c r="C42" s="20">
        <v>405.5</v>
      </c>
      <c r="D42" s="20">
        <v>12.5</v>
      </c>
      <c r="E42" s="16">
        <f t="shared" si="0"/>
        <v>393</v>
      </c>
      <c r="F42" s="20">
        <v>424</v>
      </c>
      <c r="G42" s="20">
        <v>16.5</v>
      </c>
      <c r="H42" s="16">
        <f t="shared" si="1"/>
        <v>407.5</v>
      </c>
      <c r="I42" s="20">
        <v>739.9</v>
      </c>
      <c r="J42" s="20">
        <v>21.4</v>
      </c>
      <c r="K42" s="16">
        <f t="shared" si="2"/>
        <v>718.5</v>
      </c>
      <c r="L42" s="20">
        <v>1065.7</v>
      </c>
      <c r="M42" s="20">
        <v>28.4</v>
      </c>
      <c r="N42" s="16">
        <f t="shared" si="3"/>
        <v>1037.3</v>
      </c>
    </row>
    <row r="43" spans="1:14" ht="18.75" customHeight="1" x14ac:dyDescent="0.3">
      <c r="A43" s="31"/>
      <c r="B43" s="32"/>
      <c r="C43" s="12" t="s">
        <v>81</v>
      </c>
      <c r="D43" s="12" t="s">
        <v>82</v>
      </c>
      <c r="E43" s="12" t="s">
        <v>8</v>
      </c>
      <c r="F43" s="12" t="s">
        <v>81</v>
      </c>
      <c r="G43" s="12" t="s">
        <v>82</v>
      </c>
      <c r="H43" s="12" t="s">
        <v>8</v>
      </c>
      <c r="I43" s="12" t="s">
        <v>81</v>
      </c>
      <c r="J43" s="12" t="s">
        <v>82</v>
      </c>
      <c r="K43" s="12" t="s">
        <v>8</v>
      </c>
      <c r="L43" s="12" t="s">
        <v>81</v>
      </c>
      <c r="M43" s="12" t="s">
        <v>82</v>
      </c>
      <c r="N43" s="12" t="s">
        <v>8</v>
      </c>
    </row>
    <row r="44" spans="1:14" ht="18.75" customHeight="1" x14ac:dyDescent="0.3">
      <c r="A44" s="14" t="s">
        <v>83</v>
      </c>
      <c r="B44" s="33" t="s">
        <v>84</v>
      </c>
      <c r="C44" s="16">
        <f>+C45+C61+E72+C77+C91</f>
        <v>948.24690390261867</v>
      </c>
      <c r="D44" s="16">
        <f>+D45+D61+D77</f>
        <v>1510.1127408733969</v>
      </c>
      <c r="E44" s="16">
        <f t="shared" ref="E44" si="4">+C44-D44</f>
        <v>-561.86583697077822</v>
      </c>
      <c r="F44" s="16">
        <f>+F45+F61+H72+F77+F91</f>
        <v>2194.9431324087582</v>
      </c>
      <c r="G44" s="16">
        <f>+G45+G61+G77</f>
        <v>3119.2828965824042</v>
      </c>
      <c r="H44" s="16">
        <f t="shared" ref="H44:H91" si="5">+F44-G44</f>
        <v>-924.33976417364602</v>
      </c>
      <c r="I44" s="16">
        <f>+I45+I61+K72+I77+I91</f>
        <v>2417.7163997491321</v>
      </c>
      <c r="J44" s="16">
        <f>+J45+J61+J77</f>
        <v>4533.3879344087645</v>
      </c>
      <c r="K44" s="16">
        <f t="shared" ref="K44:K91" si="6">+I44-J44</f>
        <v>-2115.6715346596325</v>
      </c>
      <c r="L44" s="16">
        <f>+L45+L61+N72+L77+L91</f>
        <v>3134.9284959956872</v>
      </c>
      <c r="M44" s="16">
        <f>+M45+M61+M77</f>
        <v>5545.335943960572</v>
      </c>
      <c r="N44" s="16">
        <f t="shared" ref="N44:N91" si="7">+L44-M44</f>
        <v>-2410.4074479648848</v>
      </c>
    </row>
    <row r="45" spans="1:14" ht="18.75" customHeight="1" x14ac:dyDescent="0.25">
      <c r="A45" s="18" t="s">
        <v>85</v>
      </c>
      <c r="B45" s="34" t="s">
        <v>48</v>
      </c>
      <c r="C45" s="16">
        <f>+C46+C51+C56</f>
        <v>636.6</v>
      </c>
      <c r="D45" s="16">
        <f>+D46+D51+D56</f>
        <v>1213.6970000000001</v>
      </c>
      <c r="E45" s="16">
        <f t="shared" si="0"/>
        <v>-577.09700000000009</v>
      </c>
      <c r="F45" s="16">
        <f>+F46+F51+F56</f>
        <v>739.63300000000004</v>
      </c>
      <c r="G45" s="16">
        <f>+G46+G51+G56</f>
        <v>1319.7139999999999</v>
      </c>
      <c r="H45" s="16">
        <f t="shared" si="5"/>
        <v>-580.0809999999999</v>
      </c>
      <c r="I45" s="16">
        <f>+I46+I51+I56</f>
        <v>1375.1170000000002</v>
      </c>
      <c r="J45" s="16">
        <f>+J46+J51+J56</f>
        <v>1695.681</v>
      </c>
      <c r="K45" s="16">
        <f t="shared" si="6"/>
        <v>-320.56399999999985</v>
      </c>
      <c r="L45" s="16">
        <f>+L46+L51+L56</f>
        <v>939.28399999999999</v>
      </c>
      <c r="M45" s="16">
        <f>+M46+M51+M56</f>
        <v>1561.1660000000002</v>
      </c>
      <c r="N45" s="16">
        <f t="shared" si="7"/>
        <v>-621.88200000000018</v>
      </c>
    </row>
    <row r="46" spans="1:14" ht="18.75" customHeight="1" x14ac:dyDescent="0.25">
      <c r="A46" s="18" t="s">
        <v>86</v>
      </c>
      <c r="B46" s="35" t="s">
        <v>87</v>
      </c>
      <c r="C46" s="16">
        <f>SUM(C47:C50)</f>
        <v>14.554000000000002</v>
      </c>
      <c r="D46" s="16">
        <f>SUM(D47:D50)</f>
        <v>68.325999999999993</v>
      </c>
      <c r="E46" s="16">
        <f t="shared" si="0"/>
        <v>-53.771999999999991</v>
      </c>
      <c r="F46" s="16">
        <f>SUM(F47:F50)</f>
        <v>15.256999999999998</v>
      </c>
      <c r="G46" s="16">
        <f>SUM(G47:G50)</f>
        <v>115.88499999999999</v>
      </c>
      <c r="H46" s="16">
        <f t="shared" si="5"/>
        <v>-100.62799999999999</v>
      </c>
      <c r="I46" s="16">
        <f>SUM(I47:I50)</f>
        <v>263.14400000000001</v>
      </c>
      <c r="J46" s="16">
        <f>SUM(J47:J50)</f>
        <v>278.10600000000005</v>
      </c>
      <c r="K46" s="16">
        <f t="shared" si="6"/>
        <v>-14.962000000000046</v>
      </c>
      <c r="L46" s="16">
        <f>SUM(L47:L50)</f>
        <v>585.072</v>
      </c>
      <c r="M46" s="16">
        <f>SUM(M47:M50)</f>
        <v>232.24800000000002</v>
      </c>
      <c r="N46" s="16">
        <f t="shared" si="7"/>
        <v>352.82399999999996</v>
      </c>
    </row>
    <row r="47" spans="1:14" ht="18.75" customHeight="1" x14ac:dyDescent="0.25">
      <c r="A47" s="18" t="s">
        <v>88</v>
      </c>
      <c r="B47" s="37" t="s">
        <v>89</v>
      </c>
      <c r="C47" s="20">
        <v>0</v>
      </c>
      <c r="D47" s="20">
        <v>0</v>
      </c>
      <c r="E47" s="16">
        <f t="shared" si="0"/>
        <v>0</v>
      </c>
      <c r="F47" s="20">
        <v>0</v>
      </c>
      <c r="G47" s="20">
        <v>0</v>
      </c>
      <c r="H47" s="16">
        <f t="shared" si="5"/>
        <v>0</v>
      </c>
      <c r="I47" s="20">
        <v>0</v>
      </c>
      <c r="J47" s="20">
        <v>0</v>
      </c>
      <c r="K47" s="16">
        <f t="shared" si="6"/>
        <v>0</v>
      </c>
      <c r="L47" s="20">
        <v>0</v>
      </c>
      <c r="M47" s="20">
        <v>0</v>
      </c>
      <c r="N47" s="16">
        <f t="shared" si="7"/>
        <v>0</v>
      </c>
    </row>
    <row r="48" spans="1:14" ht="18.75" customHeight="1" x14ac:dyDescent="0.25">
      <c r="A48" s="18" t="s">
        <v>90</v>
      </c>
      <c r="B48" s="37" t="s">
        <v>91</v>
      </c>
      <c r="C48" s="20">
        <v>-15.5</v>
      </c>
      <c r="D48" s="20">
        <v>-50.8</v>
      </c>
      <c r="E48" s="16">
        <f t="shared" si="0"/>
        <v>35.299999999999997</v>
      </c>
      <c r="F48" s="20">
        <v>-15.5</v>
      </c>
      <c r="G48" s="20">
        <v>-97.6</v>
      </c>
      <c r="H48" s="16">
        <f t="shared" si="5"/>
        <v>82.1</v>
      </c>
      <c r="I48" s="20">
        <v>-15.5</v>
      </c>
      <c r="J48" s="20">
        <v>-98.7</v>
      </c>
      <c r="K48" s="16">
        <f t="shared" si="6"/>
        <v>83.2</v>
      </c>
      <c r="L48" s="20">
        <v>-15.484</v>
      </c>
      <c r="M48" s="20">
        <v>2.6479999999999997</v>
      </c>
      <c r="N48" s="16">
        <f t="shared" si="7"/>
        <v>-18.131999999999998</v>
      </c>
    </row>
    <row r="49" spans="1:14" ht="18.75" customHeight="1" x14ac:dyDescent="0.25">
      <c r="A49" s="18" t="s">
        <v>92</v>
      </c>
      <c r="B49" s="37" t="s">
        <v>68</v>
      </c>
      <c r="C49" s="20">
        <v>0</v>
      </c>
      <c r="D49" s="20">
        <v>0</v>
      </c>
      <c r="E49" s="16">
        <f t="shared" si="0"/>
        <v>0</v>
      </c>
      <c r="F49" s="20">
        <v>0</v>
      </c>
      <c r="G49" s="20">
        <v>0</v>
      </c>
      <c r="H49" s="16">
        <f t="shared" si="5"/>
        <v>0</v>
      </c>
      <c r="I49" s="20">
        <v>0</v>
      </c>
      <c r="J49" s="20">
        <v>0</v>
      </c>
      <c r="K49" s="16">
        <f t="shared" si="6"/>
        <v>0</v>
      </c>
      <c r="L49" s="20">
        <v>0</v>
      </c>
      <c r="M49" s="20">
        <v>0</v>
      </c>
      <c r="N49" s="16">
        <f t="shared" si="7"/>
        <v>0</v>
      </c>
    </row>
    <row r="50" spans="1:14" ht="18.75" customHeight="1" x14ac:dyDescent="0.25">
      <c r="A50" s="18" t="s">
        <v>93</v>
      </c>
      <c r="B50" s="37" t="s">
        <v>70</v>
      </c>
      <c r="C50" s="20">
        <v>30.054000000000002</v>
      </c>
      <c r="D50" s="20">
        <v>119.12599999999999</v>
      </c>
      <c r="E50" s="16">
        <f t="shared" si="0"/>
        <v>-89.071999999999989</v>
      </c>
      <c r="F50" s="20">
        <v>30.756999999999998</v>
      </c>
      <c r="G50" s="20">
        <v>213.48499999999999</v>
      </c>
      <c r="H50" s="16">
        <f t="shared" si="5"/>
        <v>-182.72799999999998</v>
      </c>
      <c r="I50" s="20">
        <v>278.64400000000001</v>
      </c>
      <c r="J50" s="20">
        <v>376.80600000000004</v>
      </c>
      <c r="K50" s="16">
        <f t="shared" si="6"/>
        <v>-98.162000000000035</v>
      </c>
      <c r="L50" s="20">
        <v>600.55600000000004</v>
      </c>
      <c r="M50" s="20">
        <v>229.60000000000002</v>
      </c>
      <c r="N50" s="16">
        <f t="shared" si="7"/>
        <v>370.95600000000002</v>
      </c>
    </row>
    <row r="51" spans="1:14" ht="18.75" customHeight="1" x14ac:dyDescent="0.25">
      <c r="A51" s="18" t="s">
        <v>94</v>
      </c>
      <c r="B51" s="36" t="s">
        <v>52</v>
      </c>
      <c r="C51" s="16">
        <f>SUM(C52:C55)</f>
        <v>36.968000000000004</v>
      </c>
      <c r="D51" s="16">
        <f>SUM(D52:D55)</f>
        <v>752.67200000000003</v>
      </c>
      <c r="E51" s="16">
        <f t="shared" si="0"/>
        <v>-715.70400000000006</v>
      </c>
      <c r="F51" s="16">
        <f>SUM(F52:F55)</f>
        <v>81.247</v>
      </c>
      <c r="G51" s="16">
        <f>SUM(G52:G55)</f>
        <v>522.39599999999996</v>
      </c>
      <c r="H51" s="16">
        <f t="shared" si="5"/>
        <v>-441.14899999999994</v>
      </c>
      <c r="I51" s="16">
        <f>SUM(I52:I55)</f>
        <v>136.25899999999999</v>
      </c>
      <c r="J51" s="16">
        <f>SUM(J52:J55)</f>
        <v>1007.691</v>
      </c>
      <c r="K51" s="16">
        <f t="shared" si="6"/>
        <v>-871.43200000000002</v>
      </c>
      <c r="L51" s="16">
        <f>SUM(L52:L55)</f>
        <v>62.559000000000019</v>
      </c>
      <c r="M51" s="16">
        <f>SUM(M52:M55)</f>
        <v>1186.373</v>
      </c>
      <c r="N51" s="16">
        <f t="shared" si="7"/>
        <v>-1123.8140000000001</v>
      </c>
    </row>
    <row r="52" spans="1:14" ht="18.75" customHeight="1" x14ac:dyDescent="0.25">
      <c r="A52" s="18" t="s">
        <v>95</v>
      </c>
      <c r="B52" s="37" t="s">
        <v>89</v>
      </c>
      <c r="C52" s="20">
        <v>0</v>
      </c>
      <c r="D52" s="20">
        <v>0</v>
      </c>
      <c r="E52" s="16">
        <f t="shared" si="0"/>
        <v>0</v>
      </c>
      <c r="F52" s="20">
        <v>0</v>
      </c>
      <c r="G52" s="20">
        <v>0</v>
      </c>
      <c r="H52" s="16">
        <f t="shared" si="5"/>
        <v>0</v>
      </c>
      <c r="I52" s="20">
        <v>0</v>
      </c>
      <c r="J52" s="20">
        <v>0</v>
      </c>
      <c r="K52" s="16">
        <f t="shared" si="6"/>
        <v>0</v>
      </c>
      <c r="L52" s="20">
        <v>0</v>
      </c>
      <c r="M52" s="20">
        <v>0</v>
      </c>
      <c r="N52" s="16">
        <f t="shared" si="7"/>
        <v>0</v>
      </c>
    </row>
    <row r="53" spans="1:14" ht="18.75" customHeight="1" x14ac:dyDescent="0.25">
      <c r="A53" s="18" t="s">
        <v>96</v>
      </c>
      <c r="B53" s="37" t="s">
        <v>91</v>
      </c>
      <c r="C53" s="20">
        <v>0.72199999999999998</v>
      </c>
      <c r="D53" s="20">
        <v>120.125</v>
      </c>
      <c r="E53" s="16">
        <f t="shared" si="0"/>
        <v>-119.40300000000001</v>
      </c>
      <c r="F53" s="20">
        <v>1.4430000000000001</v>
      </c>
      <c r="G53" s="20">
        <v>111.423</v>
      </c>
      <c r="H53" s="16">
        <f t="shared" si="5"/>
        <v>-109.98</v>
      </c>
      <c r="I53" s="20">
        <v>2.165</v>
      </c>
      <c r="J53" s="20">
        <v>231.548</v>
      </c>
      <c r="K53" s="16">
        <f t="shared" si="6"/>
        <v>-229.38300000000001</v>
      </c>
      <c r="L53" s="20">
        <v>1.9630000000000001</v>
      </c>
      <c r="M53" s="20">
        <v>322.20800000000003</v>
      </c>
      <c r="N53" s="16">
        <f t="shared" si="7"/>
        <v>-320.245</v>
      </c>
    </row>
    <row r="54" spans="1:14" ht="18.75" customHeight="1" x14ac:dyDescent="0.25">
      <c r="A54" s="18" t="s">
        <v>97</v>
      </c>
      <c r="B54" s="37" t="s">
        <v>68</v>
      </c>
      <c r="C54" s="20">
        <v>0</v>
      </c>
      <c r="D54" s="20">
        <v>0</v>
      </c>
      <c r="E54" s="16">
        <f t="shared" si="0"/>
        <v>0</v>
      </c>
      <c r="F54" s="20">
        <v>0</v>
      </c>
      <c r="G54" s="20">
        <v>0</v>
      </c>
      <c r="H54" s="16">
        <f t="shared" si="5"/>
        <v>0</v>
      </c>
      <c r="I54" s="20">
        <v>0</v>
      </c>
      <c r="J54" s="20">
        <v>0</v>
      </c>
      <c r="K54" s="16">
        <f t="shared" si="6"/>
        <v>0</v>
      </c>
      <c r="L54" s="20">
        <v>0</v>
      </c>
      <c r="M54" s="20">
        <v>0</v>
      </c>
      <c r="N54" s="16">
        <f t="shared" si="7"/>
        <v>0</v>
      </c>
    </row>
    <row r="55" spans="1:14" ht="18.75" customHeight="1" x14ac:dyDescent="0.25">
      <c r="A55" s="18" t="s">
        <v>98</v>
      </c>
      <c r="B55" s="37" t="s">
        <v>70</v>
      </c>
      <c r="C55" s="20">
        <v>36.246000000000002</v>
      </c>
      <c r="D55" s="20">
        <v>632.54700000000003</v>
      </c>
      <c r="E55" s="16">
        <f t="shared" si="0"/>
        <v>-596.30100000000004</v>
      </c>
      <c r="F55" s="20">
        <v>79.804000000000002</v>
      </c>
      <c r="G55" s="20">
        <v>410.97299999999996</v>
      </c>
      <c r="H55" s="16">
        <f t="shared" si="5"/>
        <v>-331.16899999999998</v>
      </c>
      <c r="I55" s="20">
        <v>134.09399999999999</v>
      </c>
      <c r="J55" s="20">
        <v>776.14300000000003</v>
      </c>
      <c r="K55" s="16">
        <f t="shared" si="6"/>
        <v>-642.04899999999998</v>
      </c>
      <c r="L55" s="20">
        <v>60.596000000000018</v>
      </c>
      <c r="M55" s="20">
        <v>864.16499999999996</v>
      </c>
      <c r="N55" s="16">
        <f t="shared" si="7"/>
        <v>-803.56899999999996</v>
      </c>
    </row>
    <row r="56" spans="1:14" ht="18.75" customHeight="1" x14ac:dyDescent="0.25">
      <c r="A56" s="18" t="s">
        <v>99</v>
      </c>
      <c r="B56" s="35" t="s">
        <v>54</v>
      </c>
      <c r="C56" s="16">
        <f>SUM(C57:C60)</f>
        <v>585.07799999999997</v>
      </c>
      <c r="D56" s="16">
        <f>SUM(D57:D60)</f>
        <v>392.69899999999996</v>
      </c>
      <c r="E56" s="16">
        <f t="shared" si="0"/>
        <v>192.37900000000002</v>
      </c>
      <c r="F56" s="16">
        <f>SUM(F57:F60)</f>
        <v>643.12900000000002</v>
      </c>
      <c r="G56" s="16">
        <f>SUM(G57:G60)</f>
        <v>681.43299999999999</v>
      </c>
      <c r="H56" s="16">
        <f t="shared" si="5"/>
        <v>-38.303999999999974</v>
      </c>
      <c r="I56" s="16">
        <f>SUM(I57:I60)</f>
        <v>975.71400000000006</v>
      </c>
      <c r="J56" s="16">
        <f>SUM(J57:J60)</f>
        <v>409.88400000000001</v>
      </c>
      <c r="K56" s="16">
        <f t="shared" si="6"/>
        <v>565.83000000000004</v>
      </c>
      <c r="L56" s="16">
        <f>SUM(L57:L60)</f>
        <v>291.65300000000002</v>
      </c>
      <c r="M56" s="16">
        <f>SUM(M57:M60)</f>
        <v>142.54500000000002</v>
      </c>
      <c r="N56" s="16">
        <f t="shared" si="7"/>
        <v>149.108</v>
      </c>
    </row>
    <row r="57" spans="1:14" ht="18.75" customHeight="1" x14ac:dyDescent="0.25">
      <c r="A57" s="18" t="s">
        <v>100</v>
      </c>
      <c r="B57" s="37" t="s">
        <v>89</v>
      </c>
      <c r="C57" s="20">
        <v>0</v>
      </c>
      <c r="D57" s="20">
        <v>0</v>
      </c>
      <c r="E57" s="16">
        <f t="shared" si="0"/>
        <v>0</v>
      </c>
      <c r="F57" s="20">
        <v>0</v>
      </c>
      <c r="G57" s="20">
        <v>0</v>
      </c>
      <c r="H57" s="16">
        <f t="shared" si="5"/>
        <v>0</v>
      </c>
      <c r="I57" s="20">
        <v>0</v>
      </c>
      <c r="J57" s="20">
        <v>0</v>
      </c>
      <c r="K57" s="16">
        <f t="shared" si="6"/>
        <v>0</v>
      </c>
      <c r="L57" s="20">
        <v>0</v>
      </c>
      <c r="M57" s="20">
        <v>0</v>
      </c>
      <c r="N57" s="16">
        <f t="shared" si="7"/>
        <v>0</v>
      </c>
    </row>
    <row r="58" spans="1:14" ht="18.75" customHeight="1" x14ac:dyDescent="0.25">
      <c r="A58" s="18" t="s">
        <v>101</v>
      </c>
      <c r="B58" s="37" t="s">
        <v>91</v>
      </c>
      <c r="C58" s="20">
        <v>0</v>
      </c>
      <c r="D58" s="20">
        <v>0</v>
      </c>
      <c r="E58" s="16">
        <f t="shared" si="0"/>
        <v>0</v>
      </c>
      <c r="F58" s="20">
        <v>0</v>
      </c>
      <c r="G58" s="20">
        <v>0</v>
      </c>
      <c r="H58" s="16">
        <f t="shared" si="5"/>
        <v>0</v>
      </c>
      <c r="I58" s="20">
        <v>0</v>
      </c>
      <c r="J58" s="20">
        <v>0</v>
      </c>
      <c r="K58" s="16">
        <f t="shared" si="6"/>
        <v>0</v>
      </c>
      <c r="L58" s="20">
        <v>0</v>
      </c>
      <c r="M58" s="20">
        <v>0</v>
      </c>
      <c r="N58" s="16">
        <f t="shared" si="7"/>
        <v>0</v>
      </c>
    </row>
    <row r="59" spans="1:14" ht="18.75" customHeight="1" x14ac:dyDescent="0.25">
      <c r="A59" s="18" t="s">
        <v>102</v>
      </c>
      <c r="B59" s="37" t="s">
        <v>68</v>
      </c>
      <c r="C59" s="20">
        <v>0</v>
      </c>
      <c r="D59" s="20">
        <v>0</v>
      </c>
      <c r="E59" s="16">
        <f t="shared" si="0"/>
        <v>0</v>
      </c>
      <c r="F59" s="20">
        <v>0</v>
      </c>
      <c r="G59" s="20">
        <v>0</v>
      </c>
      <c r="H59" s="16">
        <f t="shared" si="5"/>
        <v>0</v>
      </c>
      <c r="I59" s="20">
        <v>0</v>
      </c>
      <c r="J59" s="20">
        <v>0</v>
      </c>
      <c r="K59" s="16">
        <f t="shared" si="6"/>
        <v>0</v>
      </c>
      <c r="L59" s="20">
        <v>0</v>
      </c>
      <c r="M59" s="20">
        <v>0</v>
      </c>
      <c r="N59" s="16">
        <f t="shared" si="7"/>
        <v>0</v>
      </c>
    </row>
    <row r="60" spans="1:14" ht="18.75" customHeight="1" x14ac:dyDescent="0.25">
      <c r="A60" s="18" t="s">
        <v>103</v>
      </c>
      <c r="B60" s="37" t="s">
        <v>70</v>
      </c>
      <c r="C60" s="20">
        <v>585.07799999999997</v>
      </c>
      <c r="D60" s="20">
        <v>392.69899999999996</v>
      </c>
      <c r="E60" s="16">
        <f t="shared" si="0"/>
        <v>192.37900000000002</v>
      </c>
      <c r="F60" s="20">
        <v>643.12900000000002</v>
      </c>
      <c r="G60" s="20">
        <v>681.43299999999999</v>
      </c>
      <c r="H60" s="16">
        <f t="shared" si="5"/>
        <v>-38.303999999999974</v>
      </c>
      <c r="I60" s="20">
        <v>975.71400000000006</v>
      </c>
      <c r="J60" s="20">
        <v>409.88400000000001</v>
      </c>
      <c r="K60" s="16">
        <f t="shared" si="6"/>
        <v>565.83000000000004</v>
      </c>
      <c r="L60" s="20">
        <v>291.65300000000002</v>
      </c>
      <c r="M60" s="20">
        <v>142.54500000000002</v>
      </c>
      <c r="N60" s="16">
        <f t="shared" si="7"/>
        <v>149.108</v>
      </c>
    </row>
    <row r="61" spans="1:14" ht="18.75" customHeight="1" x14ac:dyDescent="0.25">
      <c r="A61" s="18" t="s">
        <v>104</v>
      </c>
      <c r="B61" s="34" t="s">
        <v>56</v>
      </c>
      <c r="C61" s="16">
        <f>+C62+C67</f>
        <v>616.49090390261847</v>
      </c>
      <c r="D61" s="16">
        <f>+D62+D67</f>
        <v>434.95574087339685</v>
      </c>
      <c r="E61" s="16">
        <f t="shared" si="0"/>
        <v>181.53516302922162</v>
      </c>
      <c r="F61" s="16">
        <f>+F62+F67</f>
        <v>1907.2941324087581</v>
      </c>
      <c r="G61" s="16">
        <f>+G62+G67</f>
        <v>1187.6518965824046</v>
      </c>
      <c r="H61" s="16">
        <f t="shared" si="5"/>
        <v>719.6422358263535</v>
      </c>
      <c r="I61" s="16">
        <f>+I62+I67</f>
        <v>1801.7803997491317</v>
      </c>
      <c r="J61" s="16">
        <f>+J62+J67</f>
        <v>1739.5789344087643</v>
      </c>
      <c r="K61" s="16">
        <f t="shared" si="6"/>
        <v>62.201465340367349</v>
      </c>
      <c r="L61" s="16">
        <f>+L62+L67</f>
        <v>2707.5084959956871</v>
      </c>
      <c r="M61" s="16">
        <f>+M62+M67</f>
        <v>3944.9479439605716</v>
      </c>
      <c r="N61" s="16">
        <f t="shared" si="7"/>
        <v>-1237.4394479648845</v>
      </c>
    </row>
    <row r="62" spans="1:14" ht="18.75" customHeight="1" x14ac:dyDescent="0.25">
      <c r="A62" s="18" t="s">
        <v>105</v>
      </c>
      <c r="B62" s="35" t="s">
        <v>58</v>
      </c>
      <c r="C62" s="16">
        <f>SUM(C63:C66)</f>
        <v>72.600000000000009</v>
      </c>
      <c r="D62" s="16">
        <f>SUM(D63:D66)</f>
        <v>43</v>
      </c>
      <c r="E62" s="16">
        <f t="shared" si="0"/>
        <v>29.600000000000009</v>
      </c>
      <c r="F62" s="16">
        <f>SUM(F63:F66)</f>
        <v>50</v>
      </c>
      <c r="G62" s="16">
        <f>SUM(G63:G66)</f>
        <v>-11.7</v>
      </c>
      <c r="H62" s="16">
        <f t="shared" si="5"/>
        <v>61.7</v>
      </c>
      <c r="I62" s="16">
        <f>SUM(I63:I66)</f>
        <v>132.5</v>
      </c>
      <c r="J62" s="16">
        <f>SUM(J63:J66)</f>
        <v>-7.3</v>
      </c>
      <c r="K62" s="16">
        <f t="shared" si="6"/>
        <v>139.80000000000001</v>
      </c>
      <c r="L62" s="16">
        <f>SUM(L63:L66)</f>
        <v>197.20000000000002</v>
      </c>
      <c r="M62" s="16">
        <f>SUM(M63:M66)</f>
        <v>-10.9</v>
      </c>
      <c r="N62" s="16">
        <f t="shared" si="7"/>
        <v>208.10000000000002</v>
      </c>
    </row>
    <row r="63" spans="1:14" ht="18.75" customHeight="1" x14ac:dyDescent="0.25">
      <c r="A63" s="18" t="s">
        <v>106</v>
      </c>
      <c r="B63" s="37" t="s">
        <v>89</v>
      </c>
      <c r="C63" s="20">
        <v>0</v>
      </c>
      <c r="D63" s="20">
        <v>0</v>
      </c>
      <c r="E63" s="16">
        <f t="shared" si="0"/>
        <v>0</v>
      </c>
      <c r="F63" s="20">
        <v>0</v>
      </c>
      <c r="G63" s="20">
        <v>0</v>
      </c>
      <c r="H63" s="16">
        <f t="shared" si="5"/>
        <v>0</v>
      </c>
      <c r="I63" s="20">
        <v>0</v>
      </c>
      <c r="J63" s="20">
        <v>0</v>
      </c>
      <c r="K63" s="16">
        <f t="shared" si="6"/>
        <v>0</v>
      </c>
      <c r="L63" s="20">
        <v>0</v>
      </c>
      <c r="M63" s="20">
        <v>0</v>
      </c>
      <c r="N63" s="16">
        <f t="shared" si="7"/>
        <v>0</v>
      </c>
    </row>
    <row r="64" spans="1:14" ht="18.75" customHeight="1" x14ac:dyDescent="0.25">
      <c r="A64" s="18" t="s">
        <v>107</v>
      </c>
      <c r="B64" s="37" t="s">
        <v>91</v>
      </c>
      <c r="C64" s="20">
        <v>4.4000000000000004</v>
      </c>
      <c r="D64" s="20">
        <v>0</v>
      </c>
      <c r="E64" s="16">
        <f t="shared" si="0"/>
        <v>4.4000000000000004</v>
      </c>
      <c r="F64" s="20">
        <v>6.9999999999999991</v>
      </c>
      <c r="G64" s="20">
        <v>0</v>
      </c>
      <c r="H64" s="16">
        <f t="shared" si="5"/>
        <v>6.9999999999999991</v>
      </c>
      <c r="I64" s="20">
        <v>11.3</v>
      </c>
      <c r="J64" s="20">
        <v>-0.1</v>
      </c>
      <c r="K64" s="16">
        <f t="shared" si="6"/>
        <v>11.4</v>
      </c>
      <c r="L64" s="20">
        <v>2.8000000000000012</v>
      </c>
      <c r="M64" s="20">
        <v>-0.1</v>
      </c>
      <c r="N64" s="16">
        <f t="shared" si="7"/>
        <v>2.9000000000000012</v>
      </c>
    </row>
    <row r="65" spans="1:14" ht="18.75" customHeight="1" x14ac:dyDescent="0.25">
      <c r="A65" s="18" t="s">
        <v>108</v>
      </c>
      <c r="B65" s="37" t="s">
        <v>68</v>
      </c>
      <c r="C65" s="20">
        <v>0</v>
      </c>
      <c r="D65" s="20">
        <v>0</v>
      </c>
      <c r="E65" s="16">
        <f t="shared" si="0"/>
        <v>0</v>
      </c>
      <c r="F65" s="20">
        <v>0</v>
      </c>
      <c r="G65" s="20">
        <v>0</v>
      </c>
      <c r="H65" s="16">
        <f t="shared" si="5"/>
        <v>0</v>
      </c>
      <c r="I65" s="20">
        <v>0</v>
      </c>
      <c r="J65" s="20">
        <v>0</v>
      </c>
      <c r="K65" s="16">
        <f t="shared" si="6"/>
        <v>0</v>
      </c>
      <c r="L65" s="20">
        <v>0</v>
      </c>
      <c r="M65" s="20">
        <v>0</v>
      </c>
      <c r="N65" s="16">
        <f t="shared" si="7"/>
        <v>0</v>
      </c>
    </row>
    <row r="66" spans="1:14" ht="18.75" customHeight="1" x14ac:dyDescent="0.25">
      <c r="A66" s="18" t="s">
        <v>109</v>
      </c>
      <c r="B66" s="37" t="s">
        <v>70</v>
      </c>
      <c r="C66" s="20">
        <v>68.2</v>
      </c>
      <c r="D66" s="20">
        <v>43</v>
      </c>
      <c r="E66" s="16">
        <f t="shared" si="0"/>
        <v>25.200000000000003</v>
      </c>
      <c r="F66" s="20">
        <v>43</v>
      </c>
      <c r="G66" s="20">
        <v>-11.7</v>
      </c>
      <c r="H66" s="16">
        <f t="shared" si="5"/>
        <v>54.7</v>
      </c>
      <c r="I66" s="20">
        <v>121.2</v>
      </c>
      <c r="J66" s="20">
        <v>-7.2</v>
      </c>
      <c r="K66" s="16">
        <f t="shared" si="6"/>
        <v>128.4</v>
      </c>
      <c r="L66" s="20">
        <v>194.4</v>
      </c>
      <c r="M66" s="20">
        <v>-10.8</v>
      </c>
      <c r="N66" s="16">
        <f t="shared" si="7"/>
        <v>205.20000000000002</v>
      </c>
    </row>
    <row r="67" spans="1:14" ht="18.75" customHeight="1" x14ac:dyDescent="0.25">
      <c r="A67" s="18" t="s">
        <v>110</v>
      </c>
      <c r="B67" s="35" t="s">
        <v>60</v>
      </c>
      <c r="C67" s="16">
        <f>SUM(C68:C71)</f>
        <v>543.89090390261845</v>
      </c>
      <c r="D67" s="16">
        <f>SUM(D68:D71)</f>
        <v>391.95574087339685</v>
      </c>
      <c r="E67" s="16">
        <f t="shared" si="0"/>
        <v>151.9351630292216</v>
      </c>
      <c r="F67" s="16">
        <f>SUM(F68:F71)</f>
        <v>1857.2941324087581</v>
      </c>
      <c r="G67" s="16">
        <f>SUM(G68:G71)</f>
        <v>1199.3518965824046</v>
      </c>
      <c r="H67" s="16">
        <f t="shared" si="5"/>
        <v>657.94223582635345</v>
      </c>
      <c r="I67" s="16">
        <f>SUM(I68:I71)</f>
        <v>1669.2803997491317</v>
      </c>
      <c r="J67" s="16">
        <f>SUM(J68:J71)</f>
        <v>1746.8789344087643</v>
      </c>
      <c r="K67" s="16">
        <f t="shared" si="6"/>
        <v>-77.598534659632605</v>
      </c>
      <c r="L67" s="16">
        <f>SUM(L68:L71)</f>
        <v>2510.3084959956873</v>
      </c>
      <c r="M67" s="16">
        <f>SUM(M68:M71)</f>
        <v>3955.8479439605717</v>
      </c>
      <c r="N67" s="16">
        <f t="shared" si="7"/>
        <v>-1445.5394479648844</v>
      </c>
    </row>
    <row r="68" spans="1:14" ht="18.75" customHeight="1" x14ac:dyDescent="0.25">
      <c r="A68" s="18" t="s">
        <v>111</v>
      </c>
      <c r="B68" s="37" t="s">
        <v>89</v>
      </c>
      <c r="C68" s="20">
        <v>-530.19030386218981</v>
      </c>
      <c r="D68" s="20">
        <v>0</v>
      </c>
      <c r="E68" s="16">
        <f t="shared" si="0"/>
        <v>-530.19030386218981</v>
      </c>
      <c r="F68" s="20">
        <v>691.81422367336302</v>
      </c>
      <c r="G68" s="20">
        <v>0</v>
      </c>
      <c r="H68" s="16">
        <f t="shared" si="5"/>
        <v>691.81422367336302</v>
      </c>
      <c r="I68" s="20">
        <v>473.03266201559495</v>
      </c>
      <c r="J68" s="20">
        <v>0</v>
      </c>
      <c r="K68" s="16">
        <f t="shared" si="6"/>
        <v>473.03266201559495</v>
      </c>
      <c r="L68" s="20">
        <v>1420.0543386593827</v>
      </c>
      <c r="M68" s="20">
        <v>0</v>
      </c>
      <c r="N68" s="16">
        <f t="shared" si="7"/>
        <v>1420.0543386593827</v>
      </c>
    </row>
    <row r="69" spans="1:14" ht="18.75" customHeight="1" x14ac:dyDescent="0.25">
      <c r="A69" s="18" t="s">
        <v>112</v>
      </c>
      <c r="B69" s="37" t="s">
        <v>91</v>
      </c>
      <c r="C69" s="20">
        <v>819.98273224722618</v>
      </c>
      <c r="D69" s="20">
        <v>146.06552685615688</v>
      </c>
      <c r="E69" s="16">
        <f t="shared" si="0"/>
        <v>673.91720539106927</v>
      </c>
      <c r="F69" s="20">
        <v>893.19758186523552</v>
      </c>
      <c r="G69" s="20">
        <v>110.76682851445321</v>
      </c>
      <c r="H69" s="16">
        <f t="shared" si="5"/>
        <v>782.43075335078231</v>
      </c>
      <c r="I69" s="20">
        <v>658.11849222580622</v>
      </c>
      <c r="J69" s="20">
        <v>176.40355167958953</v>
      </c>
      <c r="K69" s="16">
        <f t="shared" si="6"/>
        <v>481.71494054621667</v>
      </c>
      <c r="L69" s="20">
        <v>530.39145114331177</v>
      </c>
      <c r="M69" s="20">
        <v>223.42444756603928</v>
      </c>
      <c r="N69" s="16">
        <f t="shared" si="7"/>
        <v>306.96700357727252</v>
      </c>
    </row>
    <row r="70" spans="1:14" ht="18.75" customHeight="1" x14ac:dyDescent="0.25">
      <c r="A70" s="18" t="s">
        <v>113</v>
      </c>
      <c r="B70" s="37" t="s">
        <v>68</v>
      </c>
      <c r="C70" s="20">
        <v>0</v>
      </c>
      <c r="D70" s="20">
        <v>246.40039231563176</v>
      </c>
      <c r="E70" s="16">
        <f t="shared" ref="E70:E91" si="8">+C70-D70</f>
        <v>-246.40039231563176</v>
      </c>
      <c r="F70" s="20">
        <v>0</v>
      </c>
      <c r="G70" s="20">
        <v>1075.1034867747328</v>
      </c>
      <c r="H70" s="16">
        <f t="shared" si="5"/>
        <v>-1075.1034867747328</v>
      </c>
      <c r="I70" s="20">
        <v>0</v>
      </c>
      <c r="J70" s="20">
        <v>1554.2862955833389</v>
      </c>
      <c r="K70" s="16">
        <f t="shared" si="6"/>
        <v>-1554.2862955833389</v>
      </c>
      <c r="L70" s="20">
        <v>0</v>
      </c>
      <c r="M70" s="20">
        <v>3714.510932580758</v>
      </c>
      <c r="N70" s="16">
        <f t="shared" si="7"/>
        <v>-3714.510932580758</v>
      </c>
    </row>
    <row r="71" spans="1:14" ht="18.75" customHeight="1" x14ac:dyDescent="0.25">
      <c r="A71" s="18" t="s">
        <v>114</v>
      </c>
      <c r="B71" s="37" t="s">
        <v>70</v>
      </c>
      <c r="C71" s="20">
        <v>254.09847551758213</v>
      </c>
      <c r="D71" s="20">
        <v>-0.5101782983918155</v>
      </c>
      <c r="E71" s="16">
        <f t="shared" si="8"/>
        <v>254.60865381597395</v>
      </c>
      <c r="F71" s="20">
        <v>272.28232687015958</v>
      </c>
      <c r="G71" s="20">
        <v>13.481581293218619</v>
      </c>
      <c r="H71" s="16">
        <f t="shared" si="5"/>
        <v>258.80074557694098</v>
      </c>
      <c r="I71" s="20">
        <v>538.1292455077305</v>
      </c>
      <c r="J71" s="20">
        <v>16.189087145835835</v>
      </c>
      <c r="K71" s="16">
        <f t="shared" si="6"/>
        <v>521.94015836189465</v>
      </c>
      <c r="L71" s="20">
        <v>559.86270619299273</v>
      </c>
      <c r="M71" s="20">
        <v>17.912563813774401</v>
      </c>
      <c r="N71" s="16">
        <f t="shared" si="7"/>
        <v>541.95014237921828</v>
      </c>
    </row>
    <row r="72" spans="1:14" ht="18.75" customHeight="1" x14ac:dyDescent="0.25">
      <c r="A72" s="18" t="s">
        <v>115</v>
      </c>
      <c r="B72" s="34" t="s">
        <v>116</v>
      </c>
      <c r="C72" s="38"/>
      <c r="D72" s="38"/>
      <c r="E72" s="16">
        <f>SUM(E73:E76)</f>
        <v>67.054999999999993</v>
      </c>
      <c r="F72" s="38"/>
      <c r="G72" s="38"/>
      <c r="H72" s="16">
        <f>SUM(H73:H76)</f>
        <v>143.75900000000001</v>
      </c>
      <c r="I72" s="38"/>
      <c r="J72" s="38"/>
      <c r="K72" s="16">
        <f>SUM(K73:K76)</f>
        <v>147.98400000000001</v>
      </c>
      <c r="L72" s="38"/>
      <c r="M72" s="38"/>
      <c r="N72" s="16">
        <f>SUM(N73:N76)</f>
        <v>283.79300000000001</v>
      </c>
    </row>
    <row r="73" spans="1:14" ht="18.75" customHeight="1" x14ac:dyDescent="0.25">
      <c r="A73" s="18" t="s">
        <v>117</v>
      </c>
      <c r="B73" s="37" t="s">
        <v>89</v>
      </c>
      <c r="C73" s="38"/>
      <c r="D73" s="38"/>
      <c r="E73" s="20">
        <v>71.099999999999994</v>
      </c>
      <c r="F73" s="38"/>
      <c r="G73" s="38"/>
      <c r="H73" s="20">
        <v>106.5</v>
      </c>
      <c r="I73" s="38"/>
      <c r="J73" s="38"/>
      <c r="K73" s="20">
        <v>130.1</v>
      </c>
      <c r="L73" s="38"/>
      <c r="M73" s="38"/>
      <c r="N73" s="20">
        <v>179.20000000000002</v>
      </c>
    </row>
    <row r="74" spans="1:14" ht="18.75" customHeight="1" x14ac:dyDescent="0.25">
      <c r="A74" s="18" t="s">
        <v>118</v>
      </c>
      <c r="B74" s="37" t="s">
        <v>91</v>
      </c>
      <c r="C74" s="38"/>
      <c r="D74" s="38"/>
      <c r="E74" s="20">
        <v>-25.1</v>
      </c>
      <c r="F74" s="38"/>
      <c r="G74" s="38"/>
      <c r="H74" s="20">
        <v>-41.5</v>
      </c>
      <c r="I74" s="38"/>
      <c r="J74" s="38"/>
      <c r="K74" s="20">
        <v>-81.099999999999994</v>
      </c>
      <c r="L74" s="38"/>
      <c r="M74" s="38"/>
      <c r="N74" s="20">
        <v>-19.3</v>
      </c>
    </row>
    <row r="75" spans="1:14" ht="18.75" customHeight="1" x14ac:dyDescent="0.25">
      <c r="A75" s="18" t="s">
        <v>119</v>
      </c>
      <c r="B75" s="37" t="s">
        <v>68</v>
      </c>
      <c r="C75" s="38"/>
      <c r="D75" s="38"/>
      <c r="E75" s="20">
        <v>0</v>
      </c>
      <c r="F75" s="38"/>
      <c r="G75" s="38"/>
      <c r="H75" s="20">
        <v>0</v>
      </c>
      <c r="I75" s="38"/>
      <c r="J75" s="38"/>
      <c r="K75" s="20">
        <v>0</v>
      </c>
      <c r="L75" s="38"/>
      <c r="M75" s="38"/>
      <c r="N75" s="20">
        <v>0</v>
      </c>
    </row>
    <row r="76" spans="1:14" ht="18.75" customHeight="1" x14ac:dyDescent="0.25">
      <c r="A76" s="18" t="s">
        <v>120</v>
      </c>
      <c r="B76" s="37" t="s">
        <v>70</v>
      </c>
      <c r="C76" s="38"/>
      <c r="D76" s="38"/>
      <c r="E76" s="20">
        <v>21.055000000000003</v>
      </c>
      <c r="F76" s="38"/>
      <c r="G76" s="38"/>
      <c r="H76" s="20">
        <v>78.759</v>
      </c>
      <c r="I76" s="38"/>
      <c r="J76" s="38"/>
      <c r="K76" s="20">
        <v>98.984000000000009</v>
      </c>
      <c r="L76" s="38"/>
      <c r="M76" s="38"/>
      <c r="N76" s="20">
        <v>123.893</v>
      </c>
    </row>
    <row r="77" spans="1:14" ht="18.75" customHeight="1" x14ac:dyDescent="0.25">
      <c r="A77" s="18" t="s">
        <v>121</v>
      </c>
      <c r="B77" s="34" t="s">
        <v>62</v>
      </c>
      <c r="C77" s="16">
        <f>SUM(C79:C82)</f>
        <v>-371.59899999999999</v>
      </c>
      <c r="D77" s="16">
        <f>SUM(D79:D82)</f>
        <v>-138.54</v>
      </c>
      <c r="E77" s="16">
        <f t="shared" si="8"/>
        <v>-233.059</v>
      </c>
      <c r="F77" s="16">
        <f>SUM(F79:F82)</f>
        <v>-596.04300000000001</v>
      </c>
      <c r="G77" s="16">
        <f>SUM(G79:G82)</f>
        <v>611.91700000000003</v>
      </c>
      <c r="H77" s="16">
        <f t="shared" si="5"/>
        <v>-1207.96</v>
      </c>
      <c r="I77" s="16">
        <f>SUM(I79:I82)</f>
        <v>-904.06499999999983</v>
      </c>
      <c r="J77" s="16">
        <f>SUM(J79:J82)</f>
        <v>1098.1279999999999</v>
      </c>
      <c r="K77" s="16">
        <f t="shared" si="6"/>
        <v>-2002.1929999999998</v>
      </c>
      <c r="L77" s="16">
        <f>SUM(L79:L82)</f>
        <v>-795.75700000000006</v>
      </c>
      <c r="M77" s="16">
        <f>SUM(M79:M82)</f>
        <v>39.22199999999998</v>
      </c>
      <c r="N77" s="16">
        <f t="shared" si="7"/>
        <v>-834.97900000000004</v>
      </c>
    </row>
    <row r="78" spans="1:14" ht="18.75" customHeight="1" x14ac:dyDescent="0.3">
      <c r="A78" s="39"/>
      <c r="B78" s="40" t="s">
        <v>122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18.75" customHeight="1" x14ac:dyDescent="0.25">
      <c r="A79" s="18" t="s">
        <v>123</v>
      </c>
      <c r="B79" s="37" t="s">
        <v>89</v>
      </c>
      <c r="C79" s="20">
        <v>-294.89999999999998</v>
      </c>
      <c r="D79" s="20">
        <v>-388.6</v>
      </c>
      <c r="E79" s="16">
        <f t="shared" si="8"/>
        <v>93.700000000000045</v>
      </c>
      <c r="F79" s="20">
        <v>-520.29999999999995</v>
      </c>
      <c r="G79" s="20">
        <v>-63.900000000000006</v>
      </c>
      <c r="H79" s="16">
        <f t="shared" si="5"/>
        <v>-456.4</v>
      </c>
      <c r="I79" s="20">
        <v>-778.8</v>
      </c>
      <c r="J79" s="20">
        <v>-970.50000000000011</v>
      </c>
      <c r="K79" s="16">
        <f t="shared" si="6"/>
        <v>191.70000000000016</v>
      </c>
      <c r="L79" s="20">
        <v>-1069.2</v>
      </c>
      <c r="M79" s="20">
        <v>-1396.1000000000001</v>
      </c>
      <c r="N79" s="16">
        <f t="shared" si="7"/>
        <v>326.90000000000009</v>
      </c>
    </row>
    <row r="80" spans="1:14" ht="18.75" customHeight="1" x14ac:dyDescent="0.25">
      <c r="A80" s="18" t="s">
        <v>124</v>
      </c>
      <c r="B80" s="37" t="s">
        <v>91</v>
      </c>
      <c r="C80" s="20">
        <v>-515</v>
      </c>
      <c r="D80" s="20">
        <v>267.60000000000002</v>
      </c>
      <c r="E80" s="16">
        <f t="shared" si="8"/>
        <v>-782.6</v>
      </c>
      <c r="F80" s="20">
        <v>-721</v>
      </c>
      <c r="G80" s="20">
        <v>458</v>
      </c>
      <c r="H80" s="16">
        <f t="shared" si="5"/>
        <v>-1179</v>
      </c>
      <c r="I80" s="20">
        <v>-594.5</v>
      </c>
      <c r="J80" s="20">
        <v>1632.5</v>
      </c>
      <c r="K80" s="16">
        <f t="shared" si="6"/>
        <v>-2227</v>
      </c>
      <c r="L80" s="20">
        <v>-84.5</v>
      </c>
      <c r="M80" s="20">
        <v>795.7</v>
      </c>
      <c r="N80" s="16">
        <f t="shared" si="7"/>
        <v>-880.2</v>
      </c>
    </row>
    <row r="81" spans="1:14" ht="18.75" customHeight="1" x14ac:dyDescent="0.25">
      <c r="A81" s="18" t="s">
        <v>125</v>
      </c>
      <c r="B81" s="37" t="s">
        <v>68</v>
      </c>
      <c r="C81" s="20">
        <v>0</v>
      </c>
      <c r="D81" s="20">
        <v>-113.217</v>
      </c>
      <c r="E81" s="16">
        <f t="shared" si="8"/>
        <v>113.217</v>
      </c>
      <c r="F81" s="20">
        <v>0</v>
      </c>
      <c r="G81" s="20">
        <v>-90.134999999999991</v>
      </c>
      <c r="H81" s="16">
        <f t="shared" si="5"/>
        <v>90.134999999999991</v>
      </c>
      <c r="I81" s="20">
        <v>0</v>
      </c>
      <c r="J81" s="20">
        <v>-174.60399999999998</v>
      </c>
      <c r="K81" s="16">
        <f t="shared" si="6"/>
        <v>174.60399999999998</v>
      </c>
      <c r="L81" s="20">
        <v>0</v>
      </c>
      <c r="M81" s="20">
        <v>-130.22499999999999</v>
      </c>
      <c r="N81" s="16">
        <f t="shared" si="7"/>
        <v>130.22499999999999</v>
      </c>
    </row>
    <row r="82" spans="1:14" ht="18.75" customHeight="1" x14ac:dyDescent="0.25">
      <c r="A82" s="18" t="s">
        <v>126</v>
      </c>
      <c r="B82" s="37" t="s">
        <v>70</v>
      </c>
      <c r="C82" s="20">
        <v>438.30099999999999</v>
      </c>
      <c r="D82" s="20">
        <v>95.676999999999992</v>
      </c>
      <c r="E82" s="16">
        <f t="shared" si="8"/>
        <v>342.62400000000002</v>
      </c>
      <c r="F82" s="20">
        <v>645.25699999999995</v>
      </c>
      <c r="G82" s="20">
        <v>307.952</v>
      </c>
      <c r="H82" s="16">
        <f t="shared" si="5"/>
        <v>337.30499999999995</v>
      </c>
      <c r="I82" s="20">
        <v>469.23500000000007</v>
      </c>
      <c r="J82" s="20">
        <v>610.73199999999997</v>
      </c>
      <c r="K82" s="16">
        <f t="shared" si="6"/>
        <v>-141.4969999999999</v>
      </c>
      <c r="L82" s="20">
        <v>357.94300000000004</v>
      </c>
      <c r="M82" s="20">
        <v>769.84700000000009</v>
      </c>
      <c r="N82" s="16">
        <f t="shared" si="7"/>
        <v>-411.90400000000005</v>
      </c>
    </row>
    <row r="83" spans="1:14" ht="18.75" customHeight="1" x14ac:dyDescent="0.3">
      <c r="A83" s="39"/>
      <c r="B83" s="40" t="s">
        <v>127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18.75" customHeight="1" x14ac:dyDescent="0.25">
      <c r="A84" s="18" t="s">
        <v>128</v>
      </c>
      <c r="B84" s="37" t="s">
        <v>129</v>
      </c>
      <c r="C84" s="20">
        <v>0</v>
      </c>
      <c r="D84" s="20">
        <v>0</v>
      </c>
      <c r="E84" s="16">
        <f t="shared" ref="E84:E89" si="9">+C84-D84</f>
        <v>0</v>
      </c>
      <c r="F84" s="20">
        <v>0</v>
      </c>
      <c r="G84" s="20">
        <v>0</v>
      </c>
      <c r="H84" s="16">
        <f t="shared" si="5"/>
        <v>0</v>
      </c>
      <c r="I84" s="20">
        <v>0</v>
      </c>
      <c r="J84" s="20">
        <v>0</v>
      </c>
      <c r="K84" s="16">
        <f t="shared" si="6"/>
        <v>0</v>
      </c>
      <c r="L84" s="20">
        <v>0</v>
      </c>
      <c r="M84" s="20">
        <v>0</v>
      </c>
      <c r="N84" s="16">
        <f t="shared" si="7"/>
        <v>0</v>
      </c>
    </row>
    <row r="85" spans="1:14" ht="18.75" customHeight="1" x14ac:dyDescent="0.25">
      <c r="A85" s="18" t="s">
        <v>130</v>
      </c>
      <c r="B85" s="37" t="s">
        <v>131</v>
      </c>
      <c r="C85" s="20">
        <v>-603.34</v>
      </c>
      <c r="D85" s="20">
        <v>-238.82399999999998</v>
      </c>
      <c r="E85" s="16">
        <f t="shared" si="9"/>
        <v>-364.51600000000008</v>
      </c>
      <c r="F85" s="20">
        <v>-917.17000000000019</v>
      </c>
      <c r="G85" s="20">
        <v>211.87200000000001</v>
      </c>
      <c r="H85" s="16">
        <f t="shared" si="5"/>
        <v>-1129.0420000000001</v>
      </c>
      <c r="I85" s="20">
        <v>-1312.3150000000001</v>
      </c>
      <c r="J85" s="20">
        <v>523.65299999999979</v>
      </c>
      <c r="K85" s="16">
        <f t="shared" si="6"/>
        <v>-1835.9679999999998</v>
      </c>
      <c r="L85" s="20">
        <v>-1022.646</v>
      </c>
      <c r="M85" s="20">
        <v>-1507.4110000000003</v>
      </c>
      <c r="N85" s="16">
        <f t="shared" si="7"/>
        <v>484.76500000000033</v>
      </c>
    </row>
    <row r="86" spans="1:14" ht="18.75" customHeight="1" x14ac:dyDescent="0.25">
      <c r="A86" s="18" t="s">
        <v>132</v>
      </c>
      <c r="B86" s="37" t="s">
        <v>133</v>
      </c>
      <c r="C86" s="20">
        <v>-111.932</v>
      </c>
      <c r="D86" s="20">
        <v>27.388999999999996</v>
      </c>
      <c r="E86" s="16">
        <f t="shared" si="9"/>
        <v>-139.321</v>
      </c>
      <c r="F86" s="20">
        <v>-117.32</v>
      </c>
      <c r="G86" s="20">
        <v>102.01</v>
      </c>
      <c r="H86" s="16">
        <f t="shared" si="5"/>
        <v>-219.32999999999998</v>
      </c>
      <c r="I86" s="20">
        <v>-84.074999999999989</v>
      </c>
      <c r="J86" s="20">
        <v>172.25</v>
      </c>
      <c r="K86" s="16">
        <f t="shared" si="6"/>
        <v>-256.32499999999999</v>
      </c>
      <c r="L86" s="20">
        <v>74.429000000000002</v>
      </c>
      <c r="M86" s="20">
        <v>1468.9480000000001</v>
      </c>
      <c r="N86" s="16">
        <f t="shared" si="7"/>
        <v>-1394.519</v>
      </c>
    </row>
    <row r="87" spans="1:14" ht="18.75" customHeight="1" x14ac:dyDescent="0.25">
      <c r="A87" s="18" t="s">
        <v>134</v>
      </c>
      <c r="B87" s="37" t="s">
        <v>135</v>
      </c>
      <c r="C87" s="20">
        <v>40.200000000000003</v>
      </c>
      <c r="D87" s="20">
        <v>11</v>
      </c>
      <c r="E87" s="16">
        <f t="shared" si="9"/>
        <v>29.200000000000003</v>
      </c>
      <c r="F87" s="20">
        <v>4.7999999999999972</v>
      </c>
      <c r="G87" s="20">
        <v>-2.6999999999999997</v>
      </c>
      <c r="H87" s="16">
        <f t="shared" si="5"/>
        <v>7.4999999999999964</v>
      </c>
      <c r="I87" s="20">
        <v>13.900000000000006</v>
      </c>
      <c r="J87" s="20">
        <v>-10.399999999999999</v>
      </c>
      <c r="K87" s="16">
        <f t="shared" si="6"/>
        <v>24.300000000000004</v>
      </c>
      <c r="L87" s="20">
        <v>-4</v>
      </c>
      <c r="M87" s="20">
        <v>18.5</v>
      </c>
      <c r="N87" s="16">
        <f t="shared" si="7"/>
        <v>-22.5</v>
      </c>
    </row>
    <row r="88" spans="1:14" ht="18.75" customHeight="1" x14ac:dyDescent="0.25">
      <c r="A88" s="18" t="s">
        <v>136</v>
      </c>
      <c r="B88" s="37" t="s">
        <v>137</v>
      </c>
      <c r="C88" s="20">
        <v>261.77300000000002</v>
      </c>
      <c r="D88" s="20">
        <v>46.394999999999996</v>
      </c>
      <c r="E88" s="16">
        <f t="shared" si="9"/>
        <v>215.37800000000004</v>
      </c>
      <c r="F88" s="20">
        <v>409.74699999999996</v>
      </c>
      <c r="G88" s="20">
        <v>298.23500000000001</v>
      </c>
      <c r="H88" s="16">
        <f t="shared" si="5"/>
        <v>111.51199999999994</v>
      </c>
      <c r="I88" s="20">
        <v>429.42499999999995</v>
      </c>
      <c r="J88" s="20">
        <v>443.72500000000002</v>
      </c>
      <c r="K88" s="16">
        <f t="shared" si="6"/>
        <v>-14.300000000000068</v>
      </c>
      <c r="L88" s="20">
        <v>142.26</v>
      </c>
      <c r="M88" s="20">
        <v>130.685</v>
      </c>
      <c r="N88" s="16">
        <f t="shared" si="7"/>
        <v>11.574999999999989</v>
      </c>
    </row>
    <row r="89" spans="1:14" ht="18.75" customHeight="1" x14ac:dyDescent="0.25">
      <c r="A89" s="18" t="s">
        <v>138</v>
      </c>
      <c r="B89" s="37" t="s">
        <v>139</v>
      </c>
      <c r="C89" s="20">
        <v>41.699999999999996</v>
      </c>
      <c r="D89" s="20">
        <v>15.5</v>
      </c>
      <c r="E89" s="16">
        <f t="shared" si="9"/>
        <v>26.199999999999996</v>
      </c>
      <c r="F89" s="20">
        <v>23.9</v>
      </c>
      <c r="G89" s="20">
        <v>2.4999999999999996</v>
      </c>
      <c r="H89" s="16">
        <f t="shared" si="5"/>
        <v>21.4</v>
      </c>
      <c r="I89" s="20">
        <v>49</v>
      </c>
      <c r="J89" s="20">
        <v>-31.099999999999998</v>
      </c>
      <c r="K89" s="16">
        <f t="shared" si="6"/>
        <v>80.099999999999994</v>
      </c>
      <c r="L89" s="20">
        <v>14.200000000000001</v>
      </c>
      <c r="M89" s="20">
        <v>-71.5</v>
      </c>
      <c r="N89" s="16">
        <f t="shared" si="7"/>
        <v>85.7</v>
      </c>
    </row>
    <row r="90" spans="1:14" ht="18.75" customHeight="1" x14ac:dyDescent="0.25">
      <c r="A90" s="18" t="s">
        <v>140</v>
      </c>
      <c r="B90" s="37" t="s">
        <v>141</v>
      </c>
      <c r="C90" s="38"/>
      <c r="D90" s="20">
        <v>0</v>
      </c>
      <c r="E90" s="16">
        <f t="shared" si="8"/>
        <v>0</v>
      </c>
      <c r="F90" s="38"/>
      <c r="G90" s="20">
        <v>0</v>
      </c>
      <c r="H90" s="16">
        <f t="shared" si="5"/>
        <v>0</v>
      </c>
      <c r="I90" s="38"/>
      <c r="J90" s="20">
        <v>0</v>
      </c>
      <c r="K90" s="16">
        <f t="shared" si="6"/>
        <v>0</v>
      </c>
      <c r="L90" s="38"/>
      <c r="M90" s="20">
        <v>0</v>
      </c>
      <c r="N90" s="16">
        <f t="shared" si="7"/>
        <v>0</v>
      </c>
    </row>
    <row r="91" spans="1:14" ht="18.75" customHeight="1" x14ac:dyDescent="0.25">
      <c r="A91" s="18" t="s">
        <v>142</v>
      </c>
      <c r="B91" s="34" t="s">
        <v>64</v>
      </c>
      <c r="C91" s="20">
        <v>-0.30000000000000004</v>
      </c>
      <c r="D91" s="38"/>
      <c r="E91" s="16">
        <f t="shared" si="8"/>
        <v>-0.30000000000000004</v>
      </c>
      <c r="F91" s="20">
        <v>0.3</v>
      </c>
      <c r="G91" s="38"/>
      <c r="H91" s="16">
        <f t="shared" si="5"/>
        <v>0.3</v>
      </c>
      <c r="I91" s="20">
        <v>-3.1</v>
      </c>
      <c r="J91" s="38"/>
      <c r="K91" s="16">
        <f t="shared" si="6"/>
        <v>-3.1</v>
      </c>
      <c r="L91" s="20">
        <v>0.1</v>
      </c>
      <c r="M91" s="38"/>
      <c r="N91" s="16">
        <f t="shared" si="7"/>
        <v>0.1</v>
      </c>
    </row>
    <row r="92" spans="1:14" ht="18.75" customHeight="1" x14ac:dyDescent="0.25">
      <c r="A92" s="14" t="s">
        <v>143</v>
      </c>
      <c r="B92" s="41" t="s">
        <v>144</v>
      </c>
      <c r="C92" s="38"/>
      <c r="D92" s="38"/>
      <c r="E92" s="16">
        <f>+E44-E6-E40</f>
        <v>-419.69769993981481</v>
      </c>
      <c r="F92" s="38"/>
      <c r="G92" s="38"/>
      <c r="H92" s="16">
        <f>+H44-H6-H40</f>
        <v>-329.57797080769876</v>
      </c>
      <c r="I92" s="38"/>
      <c r="J92" s="38"/>
      <c r="K92" s="16">
        <f>+K44-K6-K40</f>
        <v>-553.95394680623031</v>
      </c>
      <c r="L92" s="38"/>
      <c r="M92" s="38"/>
      <c r="N92" s="16">
        <f>+N44-N6-N40</f>
        <v>-260.61976195295915</v>
      </c>
    </row>
    <row r="93" spans="1:14" s="42" customFormat="1" ht="18.75" customHeight="1" x14ac:dyDescent="0.3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s="42" customFormat="1" ht="18.75" customHeight="1" x14ac:dyDescent="0.3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s="42" customFormat="1" ht="18.75" customHeight="1" x14ac:dyDescent="0.3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s="42" customFormat="1" ht="18.75" customHeight="1" x14ac:dyDescent="0.3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s="42" customFormat="1" ht="18.75" customHeight="1" x14ac:dyDescent="0.3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s="42" customFormat="1" ht="18.75" customHeight="1" x14ac:dyDescent="0.3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s="42" customFormat="1" ht="18.75" customHeight="1" x14ac:dyDescent="0.3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s="42" customFormat="1" ht="18.75" customHeight="1" x14ac:dyDescent="0.3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s="42" customFormat="1" ht="18.75" customHeight="1" x14ac:dyDescent="0.3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s="42" customFormat="1" ht="18.75" customHeight="1" x14ac:dyDescent="0.3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s="42" customFormat="1" ht="18.75" customHeight="1" x14ac:dyDescent="0.3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s="42" customFormat="1" ht="18.75" customHeight="1" x14ac:dyDescent="0.3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s="42" customFormat="1" ht="18.75" customHeight="1" x14ac:dyDescent="0.3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s="42" customFormat="1" ht="18.75" customHeight="1" x14ac:dyDescent="0.3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s="42" customFormat="1" ht="18.75" customHeight="1" x14ac:dyDescent="0.3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s="42" customFormat="1" ht="18.75" customHeight="1" x14ac:dyDescent="0.3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s="42" customFormat="1" ht="18.75" customHeight="1" x14ac:dyDescent="0.3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s="42" customFormat="1" ht="18.75" customHeight="1" x14ac:dyDescent="0.3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s="42" customFormat="1" ht="18.75" customHeight="1" x14ac:dyDescent="0.3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s="42" customFormat="1" ht="18.75" customHeight="1" x14ac:dyDescent="0.3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42" customFormat="1" ht="18.75" customHeight="1" x14ac:dyDescent="0.3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s="42" customFormat="1" ht="18.75" customHeight="1" x14ac:dyDescent="0.3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s="42" customFormat="1" ht="18.75" customHeight="1" x14ac:dyDescent="0.3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s="42" customFormat="1" ht="18.75" customHeight="1" x14ac:dyDescent="0.3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s="42" customFormat="1" ht="18.75" customHeight="1" x14ac:dyDescent="0.3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s="42" customFormat="1" ht="18.75" customHeight="1" x14ac:dyDescent="0.3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s="42" customFormat="1" ht="18.75" customHeight="1" x14ac:dyDescent="0.3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s="42" customFormat="1" ht="18.75" customHeight="1" x14ac:dyDescent="0.3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s="42" customFormat="1" ht="18.75" customHeight="1" x14ac:dyDescent="0.3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s="42" customFormat="1" ht="18.75" customHeight="1" x14ac:dyDescent="0.3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s="42" customFormat="1" ht="18.75" customHeight="1" x14ac:dyDescent="0.3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s="42" customFormat="1" ht="18.75" customHeight="1" x14ac:dyDescent="0.3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s="42" customFormat="1" ht="18.75" customHeight="1" x14ac:dyDescent="0.3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s="42" customFormat="1" ht="18.75" customHeight="1" x14ac:dyDescent="0.3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s="42" customFormat="1" ht="18.75" customHeight="1" x14ac:dyDescent="0.3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s="42" customFormat="1" ht="18.75" customHeight="1" x14ac:dyDescent="0.3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s="42" customFormat="1" ht="18.75" customHeight="1" x14ac:dyDescent="0.3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s="42" customFormat="1" ht="18.75" customHeight="1" x14ac:dyDescent="0.3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s="42" customFormat="1" ht="18.75" customHeight="1" x14ac:dyDescent="0.3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s="42" customFormat="1" ht="18.75" customHeight="1" x14ac:dyDescent="0.3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s="42" customFormat="1" ht="18.75" customHeight="1" x14ac:dyDescent="0.3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s="42" customFormat="1" ht="18.75" customHeight="1" x14ac:dyDescent="0.3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s="42" customFormat="1" ht="18.75" customHeight="1" x14ac:dyDescent="0.3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s="42" customFormat="1" ht="18.75" customHeight="1" x14ac:dyDescent="0.3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s="42" customFormat="1" ht="18.75" customHeight="1" x14ac:dyDescent="0.3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s="42" customFormat="1" ht="18.75" customHeight="1" x14ac:dyDescent="0.3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s="42" customFormat="1" ht="18.75" customHeight="1" x14ac:dyDescent="0.3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s="42" customFormat="1" ht="18.75" customHeight="1" x14ac:dyDescent="0.3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s="42" customFormat="1" ht="18.75" customHeight="1" x14ac:dyDescent="0.3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s="42" customFormat="1" ht="18.75" customHeight="1" x14ac:dyDescent="0.3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s="42" customFormat="1" ht="18.75" customHeight="1" x14ac:dyDescent="0.3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s="42" customFormat="1" ht="18.75" customHeight="1" x14ac:dyDescent="0.3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s="42" customFormat="1" ht="18.75" customHeight="1" x14ac:dyDescent="0.3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s="42" customFormat="1" ht="18.75" customHeight="1" x14ac:dyDescent="0.3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s="42" customFormat="1" ht="18.75" customHeight="1" x14ac:dyDescent="0.3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s="42" customFormat="1" ht="18.75" customHeight="1" x14ac:dyDescent="0.3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s="42" customFormat="1" ht="18.75" customHeight="1" x14ac:dyDescent="0.3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</sheetData>
  <conditionalFormatting sqref="C5">
    <cfRule type="duplicateValues" dxfId="133" priority="133" stopIfTrue="1"/>
    <cfRule type="duplicateValues" dxfId="132" priority="134" stopIfTrue="1"/>
  </conditionalFormatting>
  <conditionalFormatting sqref="D5">
    <cfRule type="duplicateValues" dxfId="131" priority="131" stopIfTrue="1"/>
    <cfRule type="duplicateValues" dxfId="130" priority="132" stopIfTrue="1"/>
  </conditionalFormatting>
  <conditionalFormatting sqref="E5">
    <cfRule type="duplicateValues" dxfId="129" priority="129" stopIfTrue="1"/>
    <cfRule type="duplicateValues" dxfId="128" priority="130" stopIfTrue="1"/>
  </conditionalFormatting>
  <conditionalFormatting sqref="C43">
    <cfRule type="duplicateValues" dxfId="127" priority="127" stopIfTrue="1"/>
    <cfRule type="duplicateValues" dxfId="126" priority="128" stopIfTrue="1"/>
  </conditionalFormatting>
  <conditionalFormatting sqref="D43">
    <cfRule type="duplicateValues" dxfId="125" priority="125" stopIfTrue="1"/>
    <cfRule type="duplicateValues" dxfId="124" priority="126" stopIfTrue="1"/>
  </conditionalFormatting>
  <conditionalFormatting sqref="E43">
    <cfRule type="duplicateValues" dxfId="123" priority="123" stopIfTrue="1"/>
    <cfRule type="duplicateValues" dxfId="122" priority="124" stopIfTrue="1"/>
  </conditionalFormatting>
  <conditionalFormatting sqref="F5">
    <cfRule type="duplicateValues" dxfId="93" priority="93" stopIfTrue="1"/>
    <cfRule type="duplicateValues" dxfId="92" priority="94" stopIfTrue="1"/>
  </conditionalFormatting>
  <conditionalFormatting sqref="G5">
    <cfRule type="duplicateValues" dxfId="91" priority="91" stopIfTrue="1"/>
    <cfRule type="duplicateValues" dxfId="90" priority="92" stopIfTrue="1"/>
  </conditionalFormatting>
  <conditionalFormatting sqref="H5">
    <cfRule type="duplicateValues" dxfId="89" priority="89" stopIfTrue="1"/>
    <cfRule type="duplicateValues" dxfId="88" priority="90" stopIfTrue="1"/>
  </conditionalFormatting>
  <conditionalFormatting sqref="I5">
    <cfRule type="duplicateValues" dxfId="87" priority="87" stopIfTrue="1"/>
    <cfRule type="duplicateValues" dxfId="86" priority="88" stopIfTrue="1"/>
  </conditionalFormatting>
  <conditionalFormatting sqref="J5">
    <cfRule type="duplicateValues" dxfId="85" priority="85" stopIfTrue="1"/>
    <cfRule type="duplicateValues" dxfId="84" priority="86" stopIfTrue="1"/>
  </conditionalFormatting>
  <conditionalFormatting sqref="K5">
    <cfRule type="duplicateValues" dxfId="83" priority="83" stopIfTrue="1"/>
    <cfRule type="duplicateValues" dxfId="82" priority="84" stopIfTrue="1"/>
  </conditionalFormatting>
  <conditionalFormatting sqref="L5">
    <cfRule type="duplicateValues" dxfId="81" priority="81" stopIfTrue="1"/>
    <cfRule type="duplicateValues" dxfId="80" priority="82" stopIfTrue="1"/>
  </conditionalFormatting>
  <conditionalFormatting sqref="M5">
    <cfRule type="duplicateValues" dxfId="79" priority="79" stopIfTrue="1"/>
    <cfRule type="duplicateValues" dxfId="78" priority="80" stopIfTrue="1"/>
  </conditionalFormatting>
  <conditionalFormatting sqref="N5">
    <cfRule type="duplicateValues" dxfId="77" priority="77" stopIfTrue="1"/>
    <cfRule type="duplicateValues" dxfId="76" priority="78" stopIfTrue="1"/>
  </conditionalFormatting>
  <conditionalFormatting sqref="F43">
    <cfRule type="duplicateValues" dxfId="17" priority="17" stopIfTrue="1"/>
    <cfRule type="duplicateValues" dxfId="16" priority="18" stopIfTrue="1"/>
  </conditionalFormatting>
  <conditionalFormatting sqref="G43">
    <cfRule type="duplicateValues" dxfId="15" priority="15" stopIfTrue="1"/>
    <cfRule type="duplicateValues" dxfId="14" priority="16" stopIfTrue="1"/>
  </conditionalFormatting>
  <conditionalFormatting sqref="H43">
    <cfRule type="duplicateValues" dxfId="13" priority="13" stopIfTrue="1"/>
    <cfRule type="duplicateValues" dxfId="12" priority="14" stopIfTrue="1"/>
  </conditionalFormatting>
  <conditionalFormatting sqref="I43">
    <cfRule type="duplicateValues" dxfId="11" priority="11" stopIfTrue="1"/>
    <cfRule type="duplicateValues" dxfId="10" priority="12" stopIfTrue="1"/>
  </conditionalFormatting>
  <conditionalFormatting sqref="J43">
    <cfRule type="duplicateValues" dxfId="9" priority="9" stopIfTrue="1"/>
    <cfRule type="duplicateValues" dxfId="8" priority="10" stopIfTrue="1"/>
  </conditionalFormatting>
  <conditionalFormatting sqref="K43">
    <cfRule type="duplicateValues" dxfId="7" priority="7" stopIfTrue="1"/>
    <cfRule type="duplicateValues" dxfId="6" priority="8" stopIfTrue="1"/>
  </conditionalFormatting>
  <conditionalFormatting sqref="L43">
    <cfRule type="duplicateValues" dxfId="5" priority="5" stopIfTrue="1"/>
    <cfRule type="duplicateValues" dxfId="4" priority="6" stopIfTrue="1"/>
  </conditionalFormatting>
  <conditionalFormatting sqref="M43">
    <cfRule type="duplicateValues" dxfId="3" priority="3" stopIfTrue="1"/>
    <cfRule type="duplicateValues" dxfId="2" priority="4" stopIfTrue="1"/>
  </conditionalFormatting>
  <conditionalFormatting sqref="N43">
    <cfRule type="duplicateValues" dxfId="1" priority="1" stopIfTrue="1"/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scale="12" firstPageNumber="5" fitToHeight="0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QBOP_2010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</dc:creator>
  <cp:lastModifiedBy> Furka</cp:lastModifiedBy>
  <dcterms:created xsi:type="dcterms:W3CDTF">2019-08-14T15:14:06Z</dcterms:created>
  <dcterms:modified xsi:type="dcterms:W3CDTF">2019-08-14T15:14:36Z</dcterms:modified>
</cp:coreProperties>
</file>