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A7C72E3-28AC-495F-B7F1-E9810C60BBEC}" xr6:coauthVersionLast="41" xr6:coauthVersionMax="41" xr10:uidLastSave="{00000000-0000-0000-0000-000000000000}"/>
  <bookViews>
    <workbookView xWindow="-120" yWindow="-120" windowWidth="29040" windowHeight="17580" xr2:uid="{0A7A47AA-0553-4515-90B9-8870441072B8}"/>
  </bookViews>
  <sheets>
    <sheet name="QBOP_2009" sheetId="1" r:id="rId1"/>
  </sheets>
  <definedNames>
    <definedName name="_xlnm._FilterDatabase" localSheetId="0" hidden="1">QBOP_2009!$A$6:$BC$92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E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K67" i="1" s="1"/>
  <c r="G67" i="1"/>
  <c r="F67" i="1"/>
  <c r="H67" i="1" s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J62" i="1"/>
  <c r="I62" i="1"/>
  <c r="K62" i="1" s="1"/>
  <c r="G62" i="1"/>
  <c r="G61" i="1" s="1"/>
  <c r="F62" i="1"/>
  <c r="D62" i="1"/>
  <c r="C62" i="1"/>
  <c r="E62" i="1" s="1"/>
  <c r="J61" i="1"/>
  <c r="I61" i="1"/>
  <c r="K61" i="1" s="1"/>
  <c r="D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J45" i="1" s="1"/>
  <c r="J44" i="1" s="1"/>
  <c r="I56" i="1"/>
  <c r="G56" i="1"/>
  <c r="F56" i="1"/>
  <c r="H56" i="1" s="1"/>
  <c r="E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K51" i="1" s="1"/>
  <c r="G51" i="1"/>
  <c r="F51" i="1"/>
  <c r="H51" i="1" s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K46" i="1" s="1"/>
  <c r="G46" i="1"/>
  <c r="G45" i="1" s="1"/>
  <c r="G44" i="1" s="1"/>
  <c r="F46" i="1"/>
  <c r="D46" i="1"/>
  <c r="C46" i="1"/>
  <c r="E46" i="1" s="1"/>
  <c r="I45" i="1"/>
  <c r="D45" i="1"/>
  <c r="D44" i="1" s="1"/>
  <c r="N42" i="1"/>
  <c r="K42" i="1"/>
  <c r="H42" i="1"/>
  <c r="E42" i="1"/>
  <c r="N41" i="1"/>
  <c r="K41" i="1"/>
  <c r="H41" i="1"/>
  <c r="E41" i="1"/>
  <c r="M40" i="1"/>
  <c r="L40" i="1"/>
  <c r="J40" i="1"/>
  <c r="I40" i="1"/>
  <c r="K40" i="1" s="1"/>
  <c r="G40" i="1"/>
  <c r="F40" i="1"/>
  <c r="H40" i="1" s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L24" i="1" s="1"/>
  <c r="J25" i="1"/>
  <c r="I25" i="1"/>
  <c r="G25" i="1"/>
  <c r="F25" i="1"/>
  <c r="H25" i="1" s="1"/>
  <c r="D25" i="1"/>
  <c r="D24" i="1" s="1"/>
  <c r="D22" i="1" s="1"/>
  <c r="C25" i="1"/>
  <c r="C24" i="1" s="1"/>
  <c r="M24" i="1"/>
  <c r="M22" i="1" s="1"/>
  <c r="G24" i="1"/>
  <c r="G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E8" i="1" l="1"/>
  <c r="H8" i="1"/>
  <c r="N8" i="1"/>
  <c r="D6" i="1"/>
  <c r="E29" i="1"/>
  <c r="I24" i="1"/>
  <c r="I22" i="1" s="1"/>
  <c r="I6" i="1" s="1"/>
  <c r="G6" i="1"/>
  <c r="L45" i="1"/>
  <c r="L61" i="1"/>
  <c r="E25" i="1"/>
  <c r="K25" i="1"/>
  <c r="N37" i="1"/>
  <c r="J24" i="1"/>
  <c r="J22" i="1" s="1"/>
  <c r="J6" i="1" s="1"/>
  <c r="E34" i="1"/>
  <c r="I44" i="1"/>
  <c r="K44" i="1" s="1"/>
  <c r="N46" i="1"/>
  <c r="N62" i="1"/>
  <c r="E24" i="1"/>
  <c r="L44" i="1"/>
  <c r="N24" i="1"/>
  <c r="L22" i="1"/>
  <c r="L6" i="1" s="1"/>
  <c r="M6" i="1"/>
  <c r="N25" i="1"/>
  <c r="K8" i="1"/>
  <c r="C22" i="1"/>
  <c r="F24" i="1"/>
  <c r="K29" i="1"/>
  <c r="N34" i="1"/>
  <c r="H37" i="1"/>
  <c r="C45" i="1"/>
  <c r="M45" i="1"/>
  <c r="H46" i="1"/>
  <c r="K56" i="1"/>
  <c r="C61" i="1"/>
  <c r="E61" i="1" s="1"/>
  <c r="M61" i="1"/>
  <c r="N61" i="1" s="1"/>
  <c r="H62" i="1"/>
  <c r="K77" i="1"/>
  <c r="K22" i="1"/>
  <c r="K45" i="1"/>
  <c r="N40" i="1"/>
  <c r="N51" i="1"/>
  <c r="N67" i="1"/>
  <c r="N29" i="1"/>
  <c r="F45" i="1"/>
  <c r="N56" i="1"/>
  <c r="F61" i="1"/>
  <c r="H61" i="1" s="1"/>
  <c r="K24" i="1" l="1"/>
  <c r="N22" i="1"/>
  <c r="K6" i="1"/>
  <c r="K92" i="1" s="1"/>
  <c r="E22" i="1"/>
  <c r="C6" i="1"/>
  <c r="E6" i="1" s="1"/>
  <c r="M44" i="1"/>
  <c r="N44" i="1" s="1"/>
  <c r="H45" i="1"/>
  <c r="F44" i="1"/>
  <c r="H44" i="1" s="1"/>
  <c r="C44" i="1"/>
  <c r="E44" i="1" s="1"/>
  <c r="E92" i="1" s="1"/>
  <c r="E45" i="1"/>
  <c r="H24" i="1"/>
  <c r="F22" i="1"/>
  <c r="N6" i="1"/>
  <c r="N45" i="1"/>
  <c r="N92" i="1" l="1"/>
  <c r="H22" i="1"/>
  <c r="F6" i="1"/>
  <c r="H6" i="1" s="1"/>
  <c r="H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<sst xmlns="http://schemas.openxmlformats.org/spreadsheetml/2006/main" count="200" uniqueCount="145">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</sst>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3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">
    <cellStyle name="Normal" xfId="0" builtinId="0"/>
    <cellStyle name="Normal 3" xfId="3" xr:uid="{D5D581B1-7C08-4C99-967B-362664577C1D}"/>
    <cellStyle name="Normal 7" xfId="1" xr:uid="{D3B51F25-D10D-46EA-A071-0CDAADF79B34}"/>
    <cellStyle name="Normal_Booklet 2011_euro17_WGES_2011_280" xfId="2" xr:uid="{FA521FE7-FEB6-4B48-9813-7309F133B304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2193-7CA4-4DBC-BBF5-B9CFD1C32EAA}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2009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+C7+C8+C22+C37</f>
        <v>10811.108593563073</v>
      </c>
      <c r="D6" s="16">
        <f>+D7+D8+D22+D37</f>
        <v>11841.656836330736</v>
      </c>
      <c r="E6" s="16">
        <f>+C6-D6</f>
        <v>-1030.5482427676634</v>
      </c>
      <c r="F6" s="16">
        <f>+F7+F8+F22+F37</f>
        <v>22059.848368029558</v>
      </c>
      <c r="G6" s="16">
        <f>+G7+G8+G22+G37</f>
        <v>23533.836561895339</v>
      </c>
      <c r="H6" s="16">
        <f>+F6-G6</f>
        <v>-1473.9881938657818</v>
      </c>
      <c r="I6" s="16">
        <f>+I7+I8+I22+I37</f>
        <v>33711.12104734208</v>
      </c>
      <c r="J6" s="16">
        <f>+J7+J8+J22+J37</f>
        <v>35364.839495481967</v>
      </c>
      <c r="K6" s="16">
        <f>+I6-J6</f>
        <v>-1653.7184481398872</v>
      </c>
      <c r="L6" s="16">
        <f>+L7+L8+L22+L37</f>
        <v>46642.533288693558</v>
      </c>
      <c r="M6" s="16">
        <f>+M7+M8+M22+M37</f>
        <v>48849.668713590872</v>
      </c>
      <c r="N6" s="16">
        <f>+L6-M6</f>
        <v>-2207.1354248973148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8612.1276535742763</v>
      </c>
      <c r="D7" s="20">
        <v>9061.8869483127492</v>
      </c>
      <c r="E7" s="16">
        <f t="shared" ref="E7:E69" si="0">+C7-D7</f>
        <v>-449.75929473847282</v>
      </c>
      <c r="F7" s="20">
        <v>17856.099239048257</v>
      </c>
      <c r="G7" s="20">
        <v>18072.151237806942</v>
      </c>
      <c r="H7" s="16">
        <f t="shared" ref="H7:H42" si="1">+F7-G7</f>
        <v>-216.05199875868493</v>
      </c>
      <c r="I7" s="20">
        <v>27446.188160579655</v>
      </c>
      <c r="J7" s="20">
        <v>27406.604552067125</v>
      </c>
      <c r="K7" s="16">
        <f t="shared" ref="K7:K42" si="2">+I7-J7</f>
        <v>39.583608512530191</v>
      </c>
      <c r="L7" s="20">
        <v>38329.912922887241</v>
      </c>
      <c r="M7" s="20">
        <v>38098.025563000003</v>
      </c>
      <c r="N7" s="16">
        <f t="shared" ref="N7:N42" si="3">+L7-M7</f>
        <v>231.88735988723784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16">
        <f>SUM(C9:C21)</f>
        <v>1086.3489399887958</v>
      </c>
      <c r="D8" s="16">
        <f>SUM(D9:D21)</f>
        <v>1416.1348321755697</v>
      </c>
      <c r="E8" s="16">
        <f t="shared" si="0"/>
        <v>-329.78589218677394</v>
      </c>
      <c r="F8" s="16">
        <f>SUM(F9:F21)</f>
        <v>2304.8536541938452</v>
      </c>
      <c r="G8" s="16">
        <f>SUM(G9:G21)</f>
        <v>2815.7470575828042</v>
      </c>
      <c r="H8" s="16">
        <f t="shared" si="1"/>
        <v>-510.89340338895909</v>
      </c>
      <c r="I8" s="16">
        <f>SUM(I9:I21)</f>
        <v>3512.6584193558238</v>
      </c>
      <c r="J8" s="16">
        <f>SUM(J9:J21)</f>
        <v>4199.5515761538518</v>
      </c>
      <c r="K8" s="16">
        <f t="shared" si="2"/>
        <v>-686.89315679802803</v>
      </c>
      <c r="L8" s="16">
        <f>SUM(L9:L21)</f>
        <v>4736.4198930800003</v>
      </c>
      <c r="M8" s="16">
        <f>SUM(M9:M21)</f>
        <v>5639.4110708290564</v>
      </c>
      <c r="N8" s="16">
        <f t="shared" si="3"/>
        <v>-902.99117774905608</v>
      </c>
    </row>
    <row r="9" spans="1:55" ht="18.75" customHeight="1" x14ac:dyDescent="0.3">
      <c r="A9" s="18" t="s">
        <v>15</v>
      </c>
      <c r="B9" s="21" t="s">
        <v>16</v>
      </c>
      <c r="C9" s="20">
        <v>57.622943041795949</v>
      </c>
      <c r="D9" s="20">
        <v>9.2630153505696313</v>
      </c>
      <c r="E9" s="16">
        <f t="shared" si="0"/>
        <v>48.359927691226318</v>
      </c>
      <c r="F9" s="20">
        <v>114.55643598484528</v>
      </c>
      <c r="G9" s="20">
        <v>18.207175857804177</v>
      </c>
      <c r="H9" s="16">
        <f t="shared" si="1"/>
        <v>96.349260127041106</v>
      </c>
      <c r="I9" s="20">
        <v>163.60838356782429</v>
      </c>
      <c r="J9" s="20">
        <v>27.294526037946252</v>
      </c>
      <c r="K9" s="16">
        <f t="shared" si="2"/>
        <v>136.31385752987805</v>
      </c>
      <c r="L9" s="20">
        <v>217.47800000000001</v>
      </c>
      <c r="M9" s="20">
        <v>36.505999999999993</v>
      </c>
      <c r="N9" s="16">
        <f t="shared" si="3"/>
        <v>180.97200000000001</v>
      </c>
    </row>
    <row r="10" spans="1:55" ht="18.75" customHeight="1" x14ac:dyDescent="0.3">
      <c r="A10" s="18" t="s">
        <v>17</v>
      </c>
      <c r="B10" s="21" t="s">
        <v>18</v>
      </c>
      <c r="C10" s="20">
        <v>39.492196947000011</v>
      </c>
      <c r="D10" s="20">
        <v>48.944316825000001</v>
      </c>
      <c r="E10" s="16">
        <f t="shared" si="0"/>
        <v>-9.4521198779999906</v>
      </c>
      <c r="F10" s="20">
        <v>81.772018209000024</v>
      </c>
      <c r="G10" s="20">
        <v>79.799881725000006</v>
      </c>
      <c r="H10" s="16">
        <f t="shared" si="1"/>
        <v>1.9721364840000177</v>
      </c>
      <c r="I10" s="20">
        <v>119.97233578800001</v>
      </c>
      <c r="J10" s="20">
        <v>110.656050115905</v>
      </c>
      <c r="K10" s="16">
        <f t="shared" si="2"/>
        <v>9.316285672095006</v>
      </c>
      <c r="L10" s="20">
        <v>173.23459308</v>
      </c>
      <c r="M10" s="20">
        <v>156.73307082905706</v>
      </c>
      <c r="N10" s="16">
        <f t="shared" si="3"/>
        <v>16.501522250942941</v>
      </c>
    </row>
    <row r="11" spans="1:55" ht="18.75" customHeight="1" x14ac:dyDescent="0.3">
      <c r="A11" s="18" t="s">
        <v>19</v>
      </c>
      <c r="B11" s="21" t="s">
        <v>20</v>
      </c>
      <c r="C11" s="20">
        <v>361.86299999999994</v>
      </c>
      <c r="D11" s="20">
        <v>333.28900000000004</v>
      </c>
      <c r="E11" s="16">
        <f t="shared" si="0"/>
        <v>28.573999999999899</v>
      </c>
      <c r="F11" s="20">
        <v>706.24299999999994</v>
      </c>
      <c r="G11" s="20">
        <v>648.31200000000013</v>
      </c>
      <c r="H11" s="16">
        <f t="shared" si="1"/>
        <v>57.930999999999813</v>
      </c>
      <c r="I11" s="20">
        <v>1004.557</v>
      </c>
      <c r="J11" s="20">
        <v>946.88700000000017</v>
      </c>
      <c r="K11" s="16">
        <f t="shared" si="2"/>
        <v>57.669999999999845</v>
      </c>
      <c r="L11" s="20">
        <v>1394.162</v>
      </c>
      <c r="M11" s="20">
        <v>1286.2850000000001</v>
      </c>
      <c r="N11" s="16">
        <f t="shared" si="3"/>
        <v>107.87699999999995</v>
      </c>
    </row>
    <row r="12" spans="1:55" ht="18.75" customHeight="1" x14ac:dyDescent="0.3">
      <c r="A12" s="18" t="s">
        <v>21</v>
      </c>
      <c r="B12" s="21" t="s">
        <v>22</v>
      </c>
      <c r="C12" s="20">
        <v>329.3</v>
      </c>
      <c r="D12" s="20">
        <v>328.1</v>
      </c>
      <c r="E12" s="16">
        <f t="shared" si="0"/>
        <v>1.1999999999999886</v>
      </c>
      <c r="F12" s="20">
        <v>767.3</v>
      </c>
      <c r="G12" s="20">
        <v>726.3</v>
      </c>
      <c r="H12" s="16">
        <f t="shared" si="1"/>
        <v>41</v>
      </c>
      <c r="I12" s="20">
        <v>1268.5999999999999</v>
      </c>
      <c r="J12" s="20">
        <v>1139</v>
      </c>
      <c r="K12" s="16">
        <f t="shared" si="2"/>
        <v>129.59999999999991</v>
      </c>
      <c r="L12" s="20">
        <v>1674.5</v>
      </c>
      <c r="M12" s="20">
        <v>1504.1</v>
      </c>
      <c r="N12" s="16">
        <f t="shared" si="3"/>
        <v>170.40000000000009</v>
      </c>
    </row>
    <row r="13" spans="1:55" ht="18.75" customHeight="1" x14ac:dyDescent="0.3">
      <c r="A13" s="18" t="s">
        <v>23</v>
      </c>
      <c r="B13" s="21" t="s">
        <v>24</v>
      </c>
      <c r="C13" s="20">
        <v>27.692999999999998</v>
      </c>
      <c r="D13" s="20">
        <v>62.74</v>
      </c>
      <c r="E13" s="16">
        <f t="shared" si="0"/>
        <v>-35.047000000000004</v>
      </c>
      <c r="F13" s="20">
        <v>56.731999999999999</v>
      </c>
      <c r="G13" s="20">
        <v>125.20699999999999</v>
      </c>
      <c r="H13" s="16">
        <f t="shared" si="1"/>
        <v>-68.474999999999994</v>
      </c>
      <c r="I13" s="20">
        <v>71.794000000000011</v>
      </c>
      <c r="J13" s="20">
        <v>190.423</v>
      </c>
      <c r="K13" s="16">
        <f t="shared" si="2"/>
        <v>-118.62899999999999</v>
      </c>
      <c r="L13" s="20">
        <v>90.920999999999992</v>
      </c>
      <c r="M13" s="20">
        <v>275.07299999999998</v>
      </c>
      <c r="N13" s="16">
        <f t="shared" si="3"/>
        <v>-184.15199999999999</v>
      </c>
    </row>
    <row r="14" spans="1:55" ht="18.75" customHeight="1" x14ac:dyDescent="0.3">
      <c r="A14" s="18" t="s">
        <v>25</v>
      </c>
      <c r="B14" s="21" t="s">
        <v>26</v>
      </c>
      <c r="C14" s="20">
        <v>11.723799999999999</v>
      </c>
      <c r="D14" s="20">
        <v>28.805499999999999</v>
      </c>
      <c r="E14" s="16">
        <f t="shared" si="0"/>
        <v>-17.081699999999998</v>
      </c>
      <c r="F14" s="20">
        <v>15.680699999999998</v>
      </c>
      <c r="G14" s="20">
        <v>66.429000000000002</v>
      </c>
      <c r="H14" s="16">
        <f t="shared" si="1"/>
        <v>-50.7483</v>
      </c>
      <c r="I14" s="20">
        <v>48.066699999999997</v>
      </c>
      <c r="J14" s="20">
        <v>94.864000000000004</v>
      </c>
      <c r="K14" s="16">
        <f t="shared" si="2"/>
        <v>-46.797300000000007</v>
      </c>
      <c r="L14" s="20">
        <v>52.213300000000004</v>
      </c>
      <c r="M14" s="20">
        <v>122.111</v>
      </c>
      <c r="N14" s="16">
        <f t="shared" si="3"/>
        <v>-69.8977</v>
      </c>
    </row>
    <row r="15" spans="1:55" ht="18.75" customHeight="1" x14ac:dyDescent="0.3">
      <c r="A15" s="18" t="s">
        <v>27</v>
      </c>
      <c r="B15" s="21" t="s">
        <v>28</v>
      </c>
      <c r="C15" s="20">
        <v>14.858999999999995</v>
      </c>
      <c r="D15" s="20">
        <v>82.91</v>
      </c>
      <c r="E15" s="16">
        <f t="shared" si="0"/>
        <v>-68.051000000000002</v>
      </c>
      <c r="F15" s="20">
        <v>33.507999999999988</v>
      </c>
      <c r="G15" s="20">
        <v>151.29299999999998</v>
      </c>
      <c r="H15" s="16">
        <f t="shared" si="1"/>
        <v>-117.785</v>
      </c>
      <c r="I15" s="20">
        <v>55.48899999999999</v>
      </c>
      <c r="J15" s="20">
        <v>242.23399999999998</v>
      </c>
      <c r="K15" s="16">
        <f t="shared" si="2"/>
        <v>-186.745</v>
      </c>
      <c r="L15" s="20">
        <v>88.152000000000001</v>
      </c>
      <c r="M15" s="20">
        <v>339.00899999999996</v>
      </c>
      <c r="N15" s="16">
        <f t="shared" si="3"/>
        <v>-250.85699999999997</v>
      </c>
    </row>
    <row r="16" spans="1:55" ht="18.75" customHeight="1" x14ac:dyDescent="0.3">
      <c r="A16" s="18" t="s">
        <v>29</v>
      </c>
      <c r="B16" s="21" t="s">
        <v>30</v>
      </c>
      <c r="C16" s="20">
        <v>18.917999999999999</v>
      </c>
      <c r="D16" s="20">
        <v>48.716000000000001</v>
      </c>
      <c r="E16" s="16">
        <f t="shared" si="0"/>
        <v>-29.798000000000002</v>
      </c>
      <c r="F16" s="20">
        <v>35.494</v>
      </c>
      <c r="G16" s="20">
        <v>78.63</v>
      </c>
      <c r="H16" s="16">
        <f t="shared" si="1"/>
        <v>-43.135999999999996</v>
      </c>
      <c r="I16" s="20">
        <v>50.835000000000001</v>
      </c>
      <c r="J16" s="20">
        <v>110.107</v>
      </c>
      <c r="K16" s="16">
        <f t="shared" si="2"/>
        <v>-59.271999999999998</v>
      </c>
      <c r="L16" s="20">
        <v>66.162000000000006</v>
      </c>
      <c r="M16" s="20">
        <v>137.04900000000001</v>
      </c>
      <c r="N16" s="16">
        <f t="shared" si="3"/>
        <v>-70.887</v>
      </c>
    </row>
    <row r="17" spans="1:14" ht="18.75" customHeight="1" x14ac:dyDescent="0.3">
      <c r="A17" s="18" t="s">
        <v>31</v>
      </c>
      <c r="B17" s="21" t="s">
        <v>32</v>
      </c>
      <c r="C17" s="20">
        <v>48.772999999999996</v>
      </c>
      <c r="D17" s="20">
        <v>109.45299999999999</v>
      </c>
      <c r="E17" s="16">
        <f t="shared" si="0"/>
        <v>-60.679999999999993</v>
      </c>
      <c r="F17" s="20">
        <v>133.851</v>
      </c>
      <c r="G17" s="20">
        <v>200.60400000000001</v>
      </c>
      <c r="H17" s="16">
        <f t="shared" si="1"/>
        <v>-66.753000000000014</v>
      </c>
      <c r="I17" s="20">
        <v>219.46699999999998</v>
      </c>
      <c r="J17" s="20">
        <v>285.74099999999999</v>
      </c>
      <c r="K17" s="16">
        <f t="shared" si="2"/>
        <v>-66.274000000000001</v>
      </c>
      <c r="L17" s="20">
        <v>309.25799999999998</v>
      </c>
      <c r="M17" s="20">
        <v>365.96400000000006</v>
      </c>
      <c r="N17" s="16">
        <f t="shared" si="3"/>
        <v>-56.706000000000074</v>
      </c>
    </row>
    <row r="18" spans="1:14" ht="18.75" customHeight="1" x14ac:dyDescent="0.3">
      <c r="A18" s="18" t="s">
        <v>33</v>
      </c>
      <c r="B18" s="21" t="s">
        <v>34</v>
      </c>
      <c r="C18" s="20">
        <v>146.38499999999999</v>
      </c>
      <c r="D18" s="20">
        <v>272.67200000000003</v>
      </c>
      <c r="E18" s="16">
        <f t="shared" si="0"/>
        <v>-126.28700000000003</v>
      </c>
      <c r="F18" s="20">
        <v>290.81900000000002</v>
      </c>
      <c r="G18" s="20">
        <v>546.548</v>
      </c>
      <c r="H18" s="16">
        <f t="shared" si="1"/>
        <v>-255.72899999999998</v>
      </c>
      <c r="I18" s="20">
        <v>409.10400000000004</v>
      </c>
      <c r="J18" s="20">
        <v>811.22</v>
      </c>
      <c r="K18" s="16">
        <f t="shared" si="2"/>
        <v>-402.11599999999999</v>
      </c>
      <c r="L18" s="20">
        <v>539.60799999999995</v>
      </c>
      <c r="M18" s="20">
        <v>1097.31</v>
      </c>
      <c r="N18" s="16">
        <f t="shared" si="3"/>
        <v>-557.702</v>
      </c>
    </row>
    <row r="19" spans="1:14" ht="18.75" customHeight="1" x14ac:dyDescent="0.3">
      <c r="A19" s="18" t="s">
        <v>35</v>
      </c>
      <c r="B19" s="22" t="s">
        <v>36</v>
      </c>
      <c r="C19" s="20">
        <v>14.253</v>
      </c>
      <c r="D19" s="20">
        <v>37.921999999999997</v>
      </c>
      <c r="E19" s="16">
        <f t="shared" si="0"/>
        <v>-23.668999999999997</v>
      </c>
      <c r="F19" s="20">
        <v>28.231000000000002</v>
      </c>
      <c r="G19" s="20">
        <v>68.051000000000002</v>
      </c>
      <c r="H19" s="16">
        <f t="shared" si="1"/>
        <v>-39.82</v>
      </c>
      <c r="I19" s="20">
        <v>42.606000000000002</v>
      </c>
      <c r="J19" s="20">
        <v>100.37100000000001</v>
      </c>
      <c r="K19" s="16">
        <f t="shared" si="2"/>
        <v>-57.765000000000008</v>
      </c>
      <c r="L19" s="20">
        <v>55.18</v>
      </c>
      <c r="M19" s="20">
        <v>132.471</v>
      </c>
      <c r="N19" s="16">
        <f t="shared" si="3"/>
        <v>-77.290999999999997</v>
      </c>
    </row>
    <row r="20" spans="1:14" ht="18.75" customHeight="1" x14ac:dyDescent="0.3">
      <c r="A20" s="18" t="s">
        <v>37</v>
      </c>
      <c r="B20" s="22" t="s">
        <v>38</v>
      </c>
      <c r="C20" s="20">
        <v>4.45</v>
      </c>
      <c r="D20" s="20">
        <v>11.711</v>
      </c>
      <c r="E20" s="16">
        <f t="shared" si="0"/>
        <v>-7.2610000000000001</v>
      </c>
      <c r="F20" s="20">
        <v>9.0350000000000001</v>
      </c>
      <c r="G20" s="20">
        <v>29.54</v>
      </c>
      <c r="H20" s="16">
        <f t="shared" si="1"/>
        <v>-20.504999999999999</v>
      </c>
      <c r="I20" s="20">
        <v>11.888</v>
      </c>
      <c r="J20" s="20">
        <v>40.008000000000003</v>
      </c>
      <c r="K20" s="16">
        <f t="shared" si="2"/>
        <v>-28.120000000000005</v>
      </c>
      <c r="L20" s="20">
        <v>13.711</v>
      </c>
      <c r="M20" s="20">
        <v>52.858000000000004</v>
      </c>
      <c r="N20" s="16">
        <f t="shared" si="3"/>
        <v>-39.147000000000006</v>
      </c>
    </row>
    <row r="21" spans="1:14" ht="18.75" customHeight="1" x14ac:dyDescent="0.3">
      <c r="A21" s="18" t="s">
        <v>39</v>
      </c>
      <c r="B21" s="22" t="s">
        <v>40</v>
      </c>
      <c r="C21" s="20">
        <v>11.016</v>
      </c>
      <c r="D21" s="20">
        <v>41.609000000000002</v>
      </c>
      <c r="E21" s="16">
        <f t="shared" si="0"/>
        <v>-30.593000000000004</v>
      </c>
      <c r="F21" s="20">
        <v>31.631499999999996</v>
      </c>
      <c r="G21" s="20">
        <v>76.825999999999993</v>
      </c>
      <c r="H21" s="16">
        <f t="shared" si="1"/>
        <v>-45.194499999999998</v>
      </c>
      <c r="I21" s="20">
        <v>46.670999999999992</v>
      </c>
      <c r="J21" s="20">
        <v>100.746</v>
      </c>
      <c r="K21" s="16">
        <f t="shared" si="2"/>
        <v>-54.075000000000003</v>
      </c>
      <c r="L21" s="20">
        <v>61.84</v>
      </c>
      <c r="M21" s="20">
        <v>133.94200000000001</v>
      </c>
      <c r="N21" s="16">
        <f t="shared" si="3"/>
        <v>-72.102000000000004</v>
      </c>
    </row>
    <row r="22" spans="1:14" ht="18.75" customHeight="1" x14ac:dyDescent="0.25">
      <c r="A22" s="18" t="s">
        <v>41</v>
      </c>
      <c r="B22" s="23" t="s">
        <v>42</v>
      </c>
      <c r="C22" s="16">
        <f>+C23+C24+C34</f>
        <v>859.47408701784946</v>
      </c>
      <c r="D22" s="16">
        <f>+D23+D24+D34</f>
        <v>835.48920075839419</v>
      </c>
      <c r="E22" s="16">
        <f t="shared" si="0"/>
        <v>23.984886259455266</v>
      </c>
      <c r="F22" s="16">
        <f>+F23+F24+F34</f>
        <v>1431.4302097906011</v>
      </c>
      <c r="G22" s="16">
        <f>+G23+G24+G34</f>
        <v>1713.5676328964018</v>
      </c>
      <c r="H22" s="16">
        <f t="shared" si="1"/>
        <v>-282.13742310580074</v>
      </c>
      <c r="I22" s="16">
        <f>+I23+I24+I34</f>
        <v>2097.1145387767801</v>
      </c>
      <c r="J22" s="16">
        <f>+J23+J24+J34</f>
        <v>2468.1935216916295</v>
      </c>
      <c r="K22" s="16">
        <f t="shared" si="2"/>
        <v>-371.07898291484935</v>
      </c>
      <c r="L22" s="16">
        <f>+L23+L24+L34</f>
        <v>2717.6324692390926</v>
      </c>
      <c r="M22" s="16">
        <f>+M23+M24+M34</f>
        <v>3278.7479177391328</v>
      </c>
      <c r="N22" s="16">
        <f t="shared" si="3"/>
        <v>-561.1154485000402</v>
      </c>
    </row>
    <row r="23" spans="1:14" ht="18.75" customHeight="1" x14ac:dyDescent="0.3">
      <c r="A23" s="18" t="s">
        <v>43</v>
      </c>
      <c r="B23" s="22" t="s">
        <v>44</v>
      </c>
      <c r="C23" s="20">
        <v>300</v>
      </c>
      <c r="D23" s="20">
        <v>34</v>
      </c>
      <c r="E23" s="16">
        <f t="shared" si="0"/>
        <v>266</v>
      </c>
      <c r="F23" s="20">
        <v>600</v>
      </c>
      <c r="G23" s="20">
        <v>58.1</v>
      </c>
      <c r="H23" s="16">
        <f t="shared" si="1"/>
        <v>541.9</v>
      </c>
      <c r="I23" s="20">
        <v>900</v>
      </c>
      <c r="J23" s="20">
        <v>85.9</v>
      </c>
      <c r="K23" s="16">
        <f t="shared" si="2"/>
        <v>814.1</v>
      </c>
      <c r="L23" s="20">
        <v>1200</v>
      </c>
      <c r="M23" s="20">
        <v>100.3</v>
      </c>
      <c r="N23" s="16">
        <f t="shared" si="3"/>
        <v>1099.7</v>
      </c>
    </row>
    <row r="24" spans="1:14" ht="18.75" customHeight="1" x14ac:dyDescent="0.3">
      <c r="A24" s="18" t="s">
        <v>45</v>
      </c>
      <c r="B24" s="22" t="s">
        <v>46</v>
      </c>
      <c r="C24" s="16">
        <f>+C25+C29+C32+C33</f>
        <v>287.63200000000001</v>
      </c>
      <c r="D24" s="16">
        <f>+D25+D29+D32+D33</f>
        <v>749.78200000000004</v>
      </c>
      <c r="E24" s="16">
        <f t="shared" si="0"/>
        <v>-462.15000000000003</v>
      </c>
      <c r="F24" s="16">
        <f>+F25+F29+F32+F33</f>
        <v>495.25300000000004</v>
      </c>
      <c r="G24" s="16">
        <f>+G25+G29+G32+G33</f>
        <v>1568.8240000000001</v>
      </c>
      <c r="H24" s="16">
        <f t="shared" si="1"/>
        <v>-1073.5709999999999</v>
      </c>
      <c r="I24" s="16">
        <f>+I25+I29+I32+I33</f>
        <v>775.23199999999997</v>
      </c>
      <c r="J24" s="16">
        <f>+J25+J29+J32+J33</f>
        <v>2265.9280000000003</v>
      </c>
      <c r="K24" s="16">
        <f t="shared" si="2"/>
        <v>-1490.6960000000004</v>
      </c>
      <c r="L24" s="16">
        <f>+L25+L29+L32+L33</f>
        <v>1024.8579999999999</v>
      </c>
      <c r="M24" s="16">
        <f>+M25+M29+M32+M33</f>
        <v>2984.663</v>
      </c>
      <c r="N24" s="16">
        <f t="shared" si="3"/>
        <v>-1959.8050000000001</v>
      </c>
    </row>
    <row r="25" spans="1:14" ht="18.75" customHeight="1" x14ac:dyDescent="0.3">
      <c r="A25" s="18" t="s">
        <v>47</v>
      </c>
      <c r="B25" s="24" t="s">
        <v>48</v>
      </c>
      <c r="C25" s="16">
        <f>SUM(C26:C28)</f>
        <v>87.432000000000002</v>
      </c>
      <c r="D25" s="16">
        <f>SUM(D26:D28)</f>
        <v>635.08199999999999</v>
      </c>
      <c r="E25" s="16">
        <f t="shared" si="0"/>
        <v>-547.65</v>
      </c>
      <c r="F25" s="16">
        <f>SUM(F26:F28)</f>
        <v>176.65299999999999</v>
      </c>
      <c r="G25" s="16">
        <f>SUM(G26:G28)</f>
        <v>1269.8240000000001</v>
      </c>
      <c r="H25" s="16">
        <f t="shared" si="1"/>
        <v>-1093.171</v>
      </c>
      <c r="I25" s="16">
        <f>SUM(I26:I28)</f>
        <v>265.63200000000001</v>
      </c>
      <c r="J25" s="16">
        <f>SUM(J26:J28)</f>
        <v>1909.2280000000001</v>
      </c>
      <c r="K25" s="16">
        <f t="shared" si="2"/>
        <v>-1643.596</v>
      </c>
      <c r="L25" s="16">
        <f>SUM(L26:L28)</f>
        <v>367.95799999999997</v>
      </c>
      <c r="M25" s="16">
        <f>SUM(M26:M28)</f>
        <v>2563.9630000000002</v>
      </c>
      <c r="N25" s="16">
        <f t="shared" si="3"/>
        <v>-2196.0050000000001</v>
      </c>
    </row>
    <row r="26" spans="1:14" ht="18.75" customHeight="1" x14ac:dyDescent="0.3">
      <c r="A26" s="18" t="s">
        <v>49</v>
      </c>
      <c r="B26" s="25" t="s">
        <v>50</v>
      </c>
      <c r="C26" s="20">
        <v>30.022999999999996</v>
      </c>
      <c r="D26" s="20">
        <v>114.12099999999998</v>
      </c>
      <c r="E26" s="16">
        <f t="shared" si="0"/>
        <v>-84.097999999999985</v>
      </c>
      <c r="F26" s="20">
        <v>41.289999999999992</v>
      </c>
      <c r="G26" s="20">
        <v>966.75500000000011</v>
      </c>
      <c r="H26" s="16">
        <f t="shared" si="1"/>
        <v>-925.46500000000015</v>
      </c>
      <c r="I26" s="20">
        <v>59.586999999999989</v>
      </c>
      <c r="J26" s="20">
        <v>1353.586</v>
      </c>
      <c r="K26" s="16">
        <f t="shared" si="2"/>
        <v>-1293.999</v>
      </c>
      <c r="L26" s="20">
        <v>68.482999999999976</v>
      </c>
      <c r="M26" s="20">
        <v>2190.8960000000002</v>
      </c>
      <c r="N26" s="16">
        <f t="shared" si="3"/>
        <v>-2122.413</v>
      </c>
    </row>
    <row r="27" spans="1:14" ht="18.75" customHeight="1" x14ac:dyDescent="0.3">
      <c r="A27" s="18" t="s">
        <v>51</v>
      </c>
      <c r="B27" s="25" t="s">
        <v>52</v>
      </c>
      <c r="C27" s="20">
        <v>50.2</v>
      </c>
      <c r="D27" s="20">
        <v>446.5</v>
      </c>
      <c r="E27" s="16">
        <f t="shared" si="0"/>
        <v>-396.3</v>
      </c>
      <c r="F27" s="20">
        <v>118.97</v>
      </c>
      <c r="G27" s="20">
        <v>154.5</v>
      </c>
      <c r="H27" s="16">
        <f t="shared" si="1"/>
        <v>-35.53</v>
      </c>
      <c r="I27" s="20">
        <v>180.9</v>
      </c>
      <c r="J27" s="20">
        <v>328.2</v>
      </c>
      <c r="K27" s="16">
        <f t="shared" si="2"/>
        <v>-147.29999999999998</v>
      </c>
      <c r="L27" s="20">
        <v>252.32300000000001</v>
      </c>
      <c r="M27" s="20">
        <v>51.5</v>
      </c>
      <c r="N27" s="16">
        <f t="shared" si="3"/>
        <v>200.82300000000001</v>
      </c>
    </row>
    <row r="28" spans="1:14" ht="18.75" customHeight="1" x14ac:dyDescent="0.25">
      <c r="A28" s="18" t="s">
        <v>53</v>
      </c>
      <c r="B28" s="26" t="s">
        <v>54</v>
      </c>
      <c r="C28" s="20">
        <v>7.2089999999999996</v>
      </c>
      <c r="D28" s="20">
        <v>74.460999999999999</v>
      </c>
      <c r="E28" s="16">
        <f t="shared" si="0"/>
        <v>-67.251999999999995</v>
      </c>
      <c r="F28" s="20">
        <v>16.393000000000001</v>
      </c>
      <c r="G28" s="20">
        <v>148.56899999999999</v>
      </c>
      <c r="H28" s="16">
        <f t="shared" si="1"/>
        <v>-132.17599999999999</v>
      </c>
      <c r="I28" s="20">
        <v>25.145</v>
      </c>
      <c r="J28" s="20">
        <v>227.44200000000001</v>
      </c>
      <c r="K28" s="16">
        <f t="shared" si="2"/>
        <v>-202.297</v>
      </c>
      <c r="L28" s="20">
        <v>47.152000000000001</v>
      </c>
      <c r="M28" s="20">
        <v>321.56700000000001</v>
      </c>
      <c r="N28" s="16">
        <f t="shared" si="3"/>
        <v>-274.41500000000002</v>
      </c>
    </row>
    <row r="29" spans="1:14" ht="18.75" customHeight="1" x14ac:dyDescent="0.3">
      <c r="A29" s="18" t="s">
        <v>55</v>
      </c>
      <c r="B29" s="27" t="s">
        <v>56</v>
      </c>
      <c r="C29" s="16">
        <f>SUM(C30:C31)</f>
        <v>172.9</v>
      </c>
      <c r="D29" s="16">
        <f>SUM(D30:D31)</f>
        <v>56.6</v>
      </c>
      <c r="E29" s="16">
        <f t="shared" si="0"/>
        <v>116.30000000000001</v>
      </c>
      <c r="F29" s="16">
        <f>SUM(F30:F31)</f>
        <v>265.40000000000003</v>
      </c>
      <c r="G29" s="16">
        <f>SUM(G30:G31)</f>
        <v>201.79999999999998</v>
      </c>
      <c r="H29" s="16">
        <f t="shared" si="1"/>
        <v>63.600000000000051</v>
      </c>
      <c r="I29" s="16">
        <f>SUM(I30:I31)</f>
        <v>395.3</v>
      </c>
      <c r="J29" s="16">
        <f>SUM(J30:J31)</f>
        <v>212.4</v>
      </c>
      <c r="K29" s="16">
        <f t="shared" si="2"/>
        <v>182.9</v>
      </c>
      <c r="L29" s="16">
        <f>SUM(L30:L31)</f>
        <v>470.1</v>
      </c>
      <c r="M29" s="16">
        <f>SUM(M30:M31)</f>
        <v>227</v>
      </c>
      <c r="N29" s="16">
        <f t="shared" si="3"/>
        <v>243.10000000000002</v>
      </c>
    </row>
    <row r="30" spans="1:14" ht="18.75" customHeight="1" x14ac:dyDescent="0.3">
      <c r="A30" s="18" t="s">
        <v>57</v>
      </c>
      <c r="B30" s="25" t="s">
        <v>58</v>
      </c>
      <c r="C30" s="20">
        <v>1.1000000000000001</v>
      </c>
      <c r="D30" s="20">
        <v>0</v>
      </c>
      <c r="E30" s="16">
        <f t="shared" si="0"/>
        <v>1.1000000000000001</v>
      </c>
      <c r="F30" s="20">
        <v>4.3</v>
      </c>
      <c r="G30" s="20">
        <v>9.1999999999999993</v>
      </c>
      <c r="H30" s="16">
        <f t="shared" si="1"/>
        <v>-4.8999999999999995</v>
      </c>
      <c r="I30" s="20">
        <v>5.2</v>
      </c>
      <c r="J30" s="20">
        <v>9.4</v>
      </c>
      <c r="K30" s="16">
        <f t="shared" si="2"/>
        <v>-4.2</v>
      </c>
      <c r="L30" s="20">
        <v>6.6</v>
      </c>
      <c r="M30" s="20">
        <v>10.8</v>
      </c>
      <c r="N30" s="16">
        <f t="shared" si="3"/>
        <v>-4.2000000000000011</v>
      </c>
    </row>
    <row r="31" spans="1:14" ht="18.75" customHeight="1" x14ac:dyDescent="0.3">
      <c r="A31" s="18" t="s">
        <v>59</v>
      </c>
      <c r="B31" s="25" t="s">
        <v>60</v>
      </c>
      <c r="C31" s="20">
        <v>171.8</v>
      </c>
      <c r="D31" s="20">
        <v>56.6</v>
      </c>
      <c r="E31" s="16">
        <f t="shared" si="0"/>
        <v>115.20000000000002</v>
      </c>
      <c r="F31" s="20">
        <v>261.10000000000002</v>
      </c>
      <c r="G31" s="20">
        <v>192.6</v>
      </c>
      <c r="H31" s="16">
        <f t="shared" si="1"/>
        <v>68.500000000000028</v>
      </c>
      <c r="I31" s="20">
        <v>390.1</v>
      </c>
      <c r="J31" s="20">
        <v>203</v>
      </c>
      <c r="K31" s="16">
        <f t="shared" si="2"/>
        <v>187.10000000000002</v>
      </c>
      <c r="L31" s="20">
        <v>463.5</v>
      </c>
      <c r="M31" s="20">
        <v>216.2</v>
      </c>
      <c r="N31" s="16">
        <f t="shared" si="3"/>
        <v>247.3</v>
      </c>
    </row>
    <row r="32" spans="1:14" ht="18.75" customHeight="1" x14ac:dyDescent="0.3">
      <c r="A32" s="18" t="s">
        <v>61</v>
      </c>
      <c r="B32" s="27" t="s">
        <v>62</v>
      </c>
      <c r="C32" s="20">
        <v>27</v>
      </c>
      <c r="D32" s="20">
        <v>58.1</v>
      </c>
      <c r="E32" s="16">
        <f t="shared" si="0"/>
        <v>-31.1</v>
      </c>
      <c r="F32" s="20">
        <v>52.6</v>
      </c>
      <c r="G32" s="20">
        <v>97.2</v>
      </c>
      <c r="H32" s="16">
        <f t="shared" si="1"/>
        <v>-44.6</v>
      </c>
      <c r="I32" s="20">
        <v>113.39999999999999</v>
      </c>
      <c r="J32" s="20">
        <v>144.30000000000001</v>
      </c>
      <c r="K32" s="16">
        <f t="shared" si="2"/>
        <v>-30.90000000000002</v>
      </c>
      <c r="L32" s="20">
        <v>185.60000000000002</v>
      </c>
      <c r="M32" s="20">
        <v>193.7</v>
      </c>
      <c r="N32" s="16">
        <f t="shared" si="3"/>
        <v>-8.0999999999999659</v>
      </c>
    </row>
    <row r="33" spans="1:14" ht="18.75" customHeight="1" x14ac:dyDescent="0.3">
      <c r="A33" s="18" t="s">
        <v>63</v>
      </c>
      <c r="B33" s="27" t="s">
        <v>64</v>
      </c>
      <c r="C33" s="20">
        <v>0.3</v>
      </c>
      <c r="D33" s="20">
        <v>0</v>
      </c>
      <c r="E33" s="16">
        <f t="shared" si="0"/>
        <v>0.3</v>
      </c>
      <c r="F33" s="20">
        <v>0.6</v>
      </c>
      <c r="G33" s="20">
        <v>0</v>
      </c>
      <c r="H33" s="16">
        <f t="shared" si="1"/>
        <v>0.6</v>
      </c>
      <c r="I33" s="20">
        <v>0.9</v>
      </c>
      <c r="J33" s="20">
        <v>0</v>
      </c>
      <c r="K33" s="16">
        <f t="shared" si="2"/>
        <v>0.9</v>
      </c>
      <c r="L33" s="20">
        <v>1.2</v>
      </c>
      <c r="M33" s="20">
        <v>0</v>
      </c>
      <c r="N33" s="16">
        <f t="shared" si="3"/>
        <v>1.2</v>
      </c>
    </row>
    <row r="34" spans="1:14" ht="18.75" customHeight="1" x14ac:dyDescent="0.3">
      <c r="A34" s="18" t="s">
        <v>65</v>
      </c>
      <c r="B34" s="22" t="s">
        <v>66</v>
      </c>
      <c r="C34" s="16">
        <f>SUM(C35:C36)</f>
        <v>271.84208701784939</v>
      </c>
      <c r="D34" s="16">
        <f>SUM(D35:D36)</f>
        <v>51.70720075839413</v>
      </c>
      <c r="E34" s="16">
        <f t="shared" si="0"/>
        <v>220.13488625945527</v>
      </c>
      <c r="F34" s="16">
        <f>SUM(F35:F36)</f>
        <v>336.17720979060107</v>
      </c>
      <c r="G34" s="16">
        <f>SUM(G35:G36)</f>
        <v>86.643632896401868</v>
      </c>
      <c r="H34" s="16">
        <f t="shared" si="1"/>
        <v>249.5335768941992</v>
      </c>
      <c r="I34" s="16">
        <f>SUM(I35:I36)</f>
        <v>421.88253877678022</v>
      </c>
      <c r="J34" s="16">
        <f>SUM(J35:J36)</f>
        <v>116.36552169162911</v>
      </c>
      <c r="K34" s="16">
        <f t="shared" si="2"/>
        <v>305.51701708515111</v>
      </c>
      <c r="L34" s="16">
        <f>SUM(L35:L36)</f>
        <v>492.77446923909235</v>
      </c>
      <c r="M34" s="16">
        <f>SUM(M35:M36)</f>
        <v>193.78491773913268</v>
      </c>
      <c r="N34" s="16">
        <f t="shared" si="3"/>
        <v>298.9895514999597</v>
      </c>
    </row>
    <row r="35" spans="1:14" ht="18.75" customHeight="1" x14ac:dyDescent="0.25">
      <c r="A35" s="18" t="s">
        <v>67</v>
      </c>
      <c r="B35" s="28" t="s">
        <v>68</v>
      </c>
      <c r="C35" s="20">
        <v>271.84208701784939</v>
      </c>
      <c r="D35" s="20">
        <v>51.70720075839413</v>
      </c>
      <c r="E35" s="16">
        <f t="shared" si="0"/>
        <v>220.13488625945527</v>
      </c>
      <c r="F35" s="20">
        <v>336.17720979060107</v>
      </c>
      <c r="G35" s="20">
        <v>86.643632896401868</v>
      </c>
      <c r="H35" s="16">
        <f t="shared" si="1"/>
        <v>249.5335768941992</v>
      </c>
      <c r="I35" s="20">
        <v>421.88253877678022</v>
      </c>
      <c r="J35" s="20">
        <v>116.36552169162911</v>
      </c>
      <c r="K35" s="16">
        <f t="shared" si="2"/>
        <v>305.51701708515111</v>
      </c>
      <c r="L35" s="20">
        <v>492.77446923909235</v>
      </c>
      <c r="M35" s="20">
        <v>193.78491773913268</v>
      </c>
      <c r="N35" s="16">
        <f t="shared" si="3"/>
        <v>298.9895514999597</v>
      </c>
    </row>
    <row r="36" spans="1:14" ht="18.75" customHeight="1" x14ac:dyDescent="0.25">
      <c r="A36" s="18" t="s">
        <v>69</v>
      </c>
      <c r="B36" s="28" t="s">
        <v>70</v>
      </c>
      <c r="C36" s="20">
        <v>0</v>
      </c>
      <c r="D36" s="20">
        <v>0</v>
      </c>
      <c r="E36" s="16">
        <f t="shared" si="0"/>
        <v>0</v>
      </c>
      <c r="F36" s="20">
        <v>0</v>
      </c>
      <c r="G36" s="20">
        <v>0</v>
      </c>
      <c r="H36" s="16">
        <f t="shared" si="1"/>
        <v>0</v>
      </c>
      <c r="I36" s="20">
        <v>0</v>
      </c>
      <c r="J36" s="20">
        <v>0</v>
      </c>
      <c r="K36" s="16">
        <f t="shared" si="2"/>
        <v>0</v>
      </c>
      <c r="L36" s="20">
        <v>0</v>
      </c>
      <c r="M36" s="20">
        <v>0</v>
      </c>
      <c r="N36" s="16">
        <f t="shared" si="3"/>
        <v>0</v>
      </c>
    </row>
    <row r="37" spans="1:14" ht="18.75" customHeight="1" x14ac:dyDescent="0.3">
      <c r="A37" s="18" t="s">
        <v>71</v>
      </c>
      <c r="B37" s="29" t="s">
        <v>72</v>
      </c>
      <c r="C37" s="16">
        <f>SUM(C38:C39)</f>
        <v>253.15791298215063</v>
      </c>
      <c r="D37" s="16">
        <f>SUM(D38:D39)</f>
        <v>528.14585508402195</v>
      </c>
      <c r="E37" s="16">
        <f t="shared" si="0"/>
        <v>-274.98794210187134</v>
      </c>
      <c r="F37" s="16">
        <f>SUM(F38:F39)</f>
        <v>467.46526499685513</v>
      </c>
      <c r="G37" s="16">
        <f>SUM(G38:G39)</f>
        <v>932.37063360919262</v>
      </c>
      <c r="H37" s="16">
        <f t="shared" si="1"/>
        <v>-464.9053686123375</v>
      </c>
      <c r="I37" s="16">
        <f>SUM(I38:I39)</f>
        <v>655.15992862982375</v>
      </c>
      <c r="J37" s="16">
        <f>SUM(J38:J39)</f>
        <v>1290.4898455693628</v>
      </c>
      <c r="K37" s="16">
        <f t="shared" si="2"/>
        <v>-635.32991693953909</v>
      </c>
      <c r="L37" s="16">
        <f>SUM(L38:L39)</f>
        <v>858.56800348722754</v>
      </c>
      <c r="M37" s="16">
        <f>SUM(M38:M39)</f>
        <v>1833.4841620226825</v>
      </c>
      <c r="N37" s="16">
        <f t="shared" si="3"/>
        <v>-974.916158535455</v>
      </c>
    </row>
    <row r="38" spans="1:14" ht="18.75" customHeight="1" x14ac:dyDescent="0.25">
      <c r="A38" s="18" t="s">
        <v>73</v>
      </c>
      <c r="B38" s="28" t="s">
        <v>68</v>
      </c>
      <c r="C38" s="20">
        <v>33.957912982150653</v>
      </c>
      <c r="D38" s="20">
        <v>164.44585508402196</v>
      </c>
      <c r="E38" s="16">
        <f t="shared" si="0"/>
        <v>-130.48794210187131</v>
      </c>
      <c r="F38" s="20">
        <v>74.265264996855123</v>
      </c>
      <c r="G38" s="20">
        <v>283.07063360919267</v>
      </c>
      <c r="H38" s="16">
        <f t="shared" si="1"/>
        <v>-208.80536861233753</v>
      </c>
      <c r="I38" s="20">
        <v>89.659928629823753</v>
      </c>
      <c r="J38" s="20">
        <v>363.98984556936279</v>
      </c>
      <c r="K38" s="16">
        <f t="shared" si="2"/>
        <v>-274.32991693953903</v>
      </c>
      <c r="L38" s="20">
        <v>122.0680034872276</v>
      </c>
      <c r="M38" s="20">
        <v>618.98416202268265</v>
      </c>
      <c r="N38" s="16">
        <f t="shared" si="3"/>
        <v>-496.91615853545505</v>
      </c>
    </row>
    <row r="39" spans="1:14" ht="18.75" customHeight="1" x14ac:dyDescent="0.25">
      <c r="A39" s="18" t="s">
        <v>74</v>
      </c>
      <c r="B39" s="28" t="s">
        <v>70</v>
      </c>
      <c r="C39" s="20">
        <v>219.2</v>
      </c>
      <c r="D39" s="20">
        <v>363.7</v>
      </c>
      <c r="E39" s="16">
        <f t="shared" si="0"/>
        <v>-144.5</v>
      </c>
      <c r="F39" s="20">
        <v>393.2</v>
      </c>
      <c r="G39" s="20">
        <v>649.29999999999995</v>
      </c>
      <c r="H39" s="16">
        <f t="shared" si="1"/>
        <v>-256.09999999999997</v>
      </c>
      <c r="I39" s="20">
        <v>565.5</v>
      </c>
      <c r="J39" s="20">
        <v>926.5</v>
      </c>
      <c r="K39" s="16">
        <f t="shared" si="2"/>
        <v>-361</v>
      </c>
      <c r="L39" s="20">
        <v>736.5</v>
      </c>
      <c r="M39" s="20">
        <v>1214.5</v>
      </c>
      <c r="N39" s="16">
        <f t="shared" si="3"/>
        <v>-478</v>
      </c>
    </row>
    <row r="40" spans="1:14" ht="18.75" customHeight="1" x14ac:dyDescent="0.3">
      <c r="A40" s="14" t="s">
        <v>75</v>
      </c>
      <c r="B40" s="30" t="s">
        <v>76</v>
      </c>
      <c r="C40" s="16">
        <f>SUM(C41:C42)</f>
        <v>280.7</v>
      </c>
      <c r="D40" s="16">
        <f>SUM(D41:D42)</f>
        <v>16.7</v>
      </c>
      <c r="E40" s="16">
        <f t="shared" si="0"/>
        <v>264</v>
      </c>
      <c r="F40" s="16">
        <f>SUM(F41:F42)</f>
        <v>441.6</v>
      </c>
      <c r="G40" s="16">
        <f>SUM(G41:G42)</f>
        <v>25.2</v>
      </c>
      <c r="H40" s="16">
        <f t="shared" si="1"/>
        <v>416.40000000000003</v>
      </c>
      <c r="I40" s="16">
        <f>SUM(I41:I42)</f>
        <v>454.3</v>
      </c>
      <c r="J40" s="16">
        <f>SUM(J41:J42)</f>
        <v>30.5</v>
      </c>
      <c r="K40" s="16">
        <f t="shared" si="2"/>
        <v>423.8</v>
      </c>
      <c r="L40" s="16">
        <f>SUM(L41:L42)</f>
        <v>522.4</v>
      </c>
      <c r="M40" s="16">
        <f>SUM(M41:M42)</f>
        <v>35.099999999999994</v>
      </c>
      <c r="N40" s="16">
        <f t="shared" si="3"/>
        <v>487.29999999999995</v>
      </c>
    </row>
    <row r="41" spans="1:14" ht="18.75" customHeight="1" x14ac:dyDescent="0.3">
      <c r="A41" s="18" t="s">
        <v>77</v>
      </c>
      <c r="B41" s="22" t="s">
        <v>78</v>
      </c>
      <c r="C41" s="20">
        <v>0.40000000000000013</v>
      </c>
      <c r="D41" s="20">
        <v>0.5</v>
      </c>
      <c r="E41" s="16">
        <f t="shared" si="0"/>
        <v>-9.9999999999999867E-2</v>
      </c>
      <c r="F41" s="20">
        <v>0.50000000000000022</v>
      </c>
      <c r="G41" s="20">
        <v>1</v>
      </c>
      <c r="H41" s="16">
        <f t="shared" si="1"/>
        <v>-0.49999999999999978</v>
      </c>
      <c r="I41" s="20">
        <v>0.5</v>
      </c>
      <c r="J41" s="20">
        <v>1.8000000000000007</v>
      </c>
      <c r="K41" s="16">
        <f t="shared" si="2"/>
        <v>-1.3000000000000007</v>
      </c>
      <c r="L41" s="20">
        <v>0.60000000000000009</v>
      </c>
      <c r="M41" s="20">
        <v>2.8000000000000007</v>
      </c>
      <c r="N41" s="16">
        <f t="shared" si="3"/>
        <v>-2.2000000000000006</v>
      </c>
    </row>
    <row r="42" spans="1:14" ht="18.75" customHeight="1" x14ac:dyDescent="0.3">
      <c r="A42" s="18" t="s">
        <v>79</v>
      </c>
      <c r="B42" s="22" t="s">
        <v>80</v>
      </c>
      <c r="C42" s="20">
        <v>280.3</v>
      </c>
      <c r="D42" s="20">
        <v>16.2</v>
      </c>
      <c r="E42" s="16">
        <f t="shared" si="0"/>
        <v>264.10000000000002</v>
      </c>
      <c r="F42" s="20">
        <v>441.1</v>
      </c>
      <c r="G42" s="20">
        <v>24.2</v>
      </c>
      <c r="H42" s="16">
        <f t="shared" si="1"/>
        <v>416.90000000000003</v>
      </c>
      <c r="I42" s="20">
        <v>453.8</v>
      </c>
      <c r="J42" s="20">
        <v>28.7</v>
      </c>
      <c r="K42" s="16">
        <f t="shared" si="2"/>
        <v>425.1</v>
      </c>
      <c r="L42" s="20">
        <v>521.79999999999995</v>
      </c>
      <c r="M42" s="20">
        <v>32.299999999999997</v>
      </c>
      <c r="N42" s="16">
        <f t="shared" si="3"/>
        <v>489.49999999999994</v>
      </c>
    </row>
    <row r="43" spans="1:14" ht="18.75" customHeight="1" x14ac:dyDescent="0.3">
      <c r="A43" s="31"/>
      <c r="B43" s="32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">
      <c r="A44" s="14" t="s">
        <v>83</v>
      </c>
      <c r="B44" s="33" t="s">
        <v>84</v>
      </c>
      <c r="C44" s="16">
        <f>+C45+C61+E72+C77+C91</f>
        <v>768.9200000000003</v>
      </c>
      <c r="D44" s="16">
        <f>+D45+D61+D77</f>
        <v>1674.8250000000005</v>
      </c>
      <c r="E44" s="16">
        <f t="shared" ref="E44" si="4">+C44-D44</f>
        <v>-905.9050000000002</v>
      </c>
      <c r="F44" s="16">
        <f>+F45+F61+H72+F77+F91</f>
        <v>4055.1289999999995</v>
      </c>
      <c r="G44" s="16">
        <f>+G45+G61+G77</f>
        <v>5697.9910000000027</v>
      </c>
      <c r="H44" s="16">
        <f t="shared" ref="H44:H91" si="5">+F44-G44</f>
        <v>-1642.8620000000033</v>
      </c>
      <c r="I44" s="16">
        <f>+I45+I61+K72+I77+I91</f>
        <v>5433.9959999999992</v>
      </c>
      <c r="J44" s="16">
        <f>+J45+J61+J77</f>
        <v>7406.6480000000001</v>
      </c>
      <c r="K44" s="16">
        <f t="shared" ref="K44:K91" si="6">+I44-J44</f>
        <v>-1972.652000000001</v>
      </c>
      <c r="L44" s="16">
        <f>+L45+L61+N72+L77+L91</f>
        <v>3618.0090000000014</v>
      </c>
      <c r="M44" s="16">
        <f>+M45+M61+M77</f>
        <v>6058.751000000002</v>
      </c>
      <c r="N44" s="16">
        <f t="shared" ref="N44:N91" si="7">+L44-M44</f>
        <v>-2440.7420000000006</v>
      </c>
    </row>
    <row r="45" spans="1:14" ht="18.75" customHeight="1" x14ac:dyDescent="0.25">
      <c r="A45" s="18" t="s">
        <v>85</v>
      </c>
      <c r="B45" s="34" t="s">
        <v>48</v>
      </c>
      <c r="C45" s="16">
        <f>+C46+C51+C56</f>
        <v>1262.192</v>
      </c>
      <c r="D45" s="16">
        <f>+D46+D51+D56</f>
        <v>1577.779</v>
      </c>
      <c r="E45" s="16">
        <f t="shared" si="0"/>
        <v>-315.58699999999999</v>
      </c>
      <c r="F45" s="16">
        <f>+F46+F51+F56</f>
        <v>1838.0429999999999</v>
      </c>
      <c r="G45" s="16">
        <f>+G46+G51+G56</f>
        <v>1797.605</v>
      </c>
      <c r="H45" s="16">
        <f t="shared" si="5"/>
        <v>40.437999999999874</v>
      </c>
      <c r="I45" s="16">
        <f>+I46+I51+I56</f>
        <v>2183.953</v>
      </c>
      <c r="J45" s="16">
        <f>+J46+J51+J56</f>
        <v>1919.67</v>
      </c>
      <c r="K45" s="16">
        <f t="shared" si="6"/>
        <v>264.2829999999999</v>
      </c>
      <c r="L45" s="16">
        <f>+L46+L51+L56</f>
        <v>1892.67</v>
      </c>
      <c r="M45" s="16">
        <f>+M46+M51+M56</f>
        <v>1237.1020000000001</v>
      </c>
      <c r="N45" s="16">
        <f t="shared" si="7"/>
        <v>655.56799999999998</v>
      </c>
    </row>
    <row r="46" spans="1:14" ht="18.75" customHeight="1" x14ac:dyDescent="0.25">
      <c r="A46" s="18" t="s">
        <v>86</v>
      </c>
      <c r="B46" s="35" t="s">
        <v>87</v>
      </c>
      <c r="C46" s="16">
        <f>SUM(C47:C50)</f>
        <v>699.18499999999995</v>
      </c>
      <c r="D46" s="16">
        <f>SUM(D47:D50)</f>
        <v>563.66800000000001</v>
      </c>
      <c r="E46" s="16">
        <f t="shared" si="0"/>
        <v>135.51699999999994</v>
      </c>
      <c r="F46" s="16">
        <f>SUM(F47:F50)</f>
        <v>678.84999999999991</v>
      </c>
      <c r="G46" s="16">
        <f>SUM(G47:G50)</f>
        <v>1025.3430000000001</v>
      </c>
      <c r="H46" s="16">
        <f t="shared" si="5"/>
        <v>-346.49300000000017</v>
      </c>
      <c r="I46" s="16">
        <f>SUM(I47:I50)</f>
        <v>690.327</v>
      </c>
      <c r="J46" s="16">
        <f>SUM(J47:J50)</f>
        <v>1252.307</v>
      </c>
      <c r="K46" s="16">
        <f t="shared" si="6"/>
        <v>-561.98</v>
      </c>
      <c r="L46" s="16">
        <f>SUM(L47:L50)</f>
        <v>329.33600000000001</v>
      </c>
      <c r="M46" s="16">
        <f>SUM(M47:M50)</f>
        <v>1455.7280000000001</v>
      </c>
      <c r="N46" s="16">
        <f t="shared" si="7"/>
        <v>-1126.3920000000001</v>
      </c>
    </row>
    <row r="47" spans="1:14" ht="18.75" customHeight="1" x14ac:dyDescent="0.25">
      <c r="A47" s="18" t="s">
        <v>88</v>
      </c>
      <c r="B47" s="37" t="s">
        <v>89</v>
      </c>
      <c r="C47" s="20">
        <v>0</v>
      </c>
      <c r="D47" s="20">
        <v>0</v>
      </c>
      <c r="E47" s="16">
        <f t="shared" si="0"/>
        <v>0</v>
      </c>
      <c r="F47" s="20">
        <v>0</v>
      </c>
      <c r="G47" s="20">
        <v>0</v>
      </c>
      <c r="H47" s="16">
        <f t="shared" si="5"/>
        <v>0</v>
      </c>
      <c r="I47" s="20">
        <v>0</v>
      </c>
      <c r="J47" s="20">
        <v>0</v>
      </c>
      <c r="K47" s="16">
        <f t="shared" si="6"/>
        <v>0</v>
      </c>
      <c r="L47" s="20">
        <v>0</v>
      </c>
      <c r="M47" s="20">
        <v>0</v>
      </c>
      <c r="N47" s="16">
        <f t="shared" si="7"/>
        <v>0</v>
      </c>
    </row>
    <row r="48" spans="1:14" ht="18.75" customHeight="1" x14ac:dyDescent="0.25">
      <c r="A48" s="18" t="s">
        <v>90</v>
      </c>
      <c r="B48" s="37" t="s">
        <v>91</v>
      </c>
      <c r="C48" s="20">
        <v>0.3</v>
      </c>
      <c r="D48" s="20">
        <v>-111.1</v>
      </c>
      <c r="E48" s="16">
        <f t="shared" si="0"/>
        <v>111.39999999999999</v>
      </c>
      <c r="F48" s="20">
        <v>0.3</v>
      </c>
      <c r="G48" s="20">
        <v>-98.6</v>
      </c>
      <c r="H48" s="16">
        <f t="shared" si="5"/>
        <v>98.899999999999991</v>
      </c>
      <c r="I48" s="20">
        <v>0.4</v>
      </c>
      <c r="J48" s="20">
        <v>-88.7</v>
      </c>
      <c r="K48" s="16">
        <f t="shared" si="6"/>
        <v>89.100000000000009</v>
      </c>
      <c r="L48" s="20">
        <v>0.377</v>
      </c>
      <c r="M48" s="20">
        <v>-137.73400000000001</v>
      </c>
      <c r="N48" s="16">
        <f t="shared" si="7"/>
        <v>138.11100000000002</v>
      </c>
    </row>
    <row r="49" spans="1:14" ht="18.75" customHeight="1" x14ac:dyDescent="0.25">
      <c r="A49" s="18" t="s">
        <v>92</v>
      </c>
      <c r="B49" s="37" t="s">
        <v>68</v>
      </c>
      <c r="C49" s="20">
        <v>0</v>
      </c>
      <c r="D49" s="20">
        <v>0</v>
      </c>
      <c r="E49" s="16">
        <f t="shared" si="0"/>
        <v>0</v>
      </c>
      <c r="F49" s="20">
        <v>0</v>
      </c>
      <c r="G49" s="20">
        <v>0</v>
      </c>
      <c r="H49" s="16">
        <f t="shared" si="5"/>
        <v>0</v>
      </c>
      <c r="I49" s="20">
        <v>0</v>
      </c>
      <c r="J49" s="20">
        <v>0</v>
      </c>
      <c r="K49" s="16">
        <f t="shared" si="6"/>
        <v>0</v>
      </c>
      <c r="L49" s="20">
        <v>0</v>
      </c>
      <c r="M49" s="20">
        <v>0</v>
      </c>
      <c r="N49" s="16">
        <f t="shared" si="7"/>
        <v>0</v>
      </c>
    </row>
    <row r="50" spans="1:14" ht="18.75" customHeight="1" x14ac:dyDescent="0.25">
      <c r="A50" s="18" t="s">
        <v>93</v>
      </c>
      <c r="B50" s="37" t="s">
        <v>70</v>
      </c>
      <c r="C50" s="20">
        <v>698.88499999999999</v>
      </c>
      <c r="D50" s="20">
        <v>674.76800000000003</v>
      </c>
      <c r="E50" s="16">
        <f t="shared" si="0"/>
        <v>24.116999999999962</v>
      </c>
      <c r="F50" s="20">
        <v>678.55</v>
      </c>
      <c r="G50" s="20">
        <v>1123.943</v>
      </c>
      <c r="H50" s="16">
        <f t="shared" si="5"/>
        <v>-445.39300000000003</v>
      </c>
      <c r="I50" s="20">
        <v>689.92700000000002</v>
      </c>
      <c r="J50" s="20">
        <v>1341.0070000000001</v>
      </c>
      <c r="K50" s="16">
        <f t="shared" si="6"/>
        <v>-651.08000000000004</v>
      </c>
      <c r="L50" s="20">
        <v>328.959</v>
      </c>
      <c r="M50" s="20">
        <v>1593.462</v>
      </c>
      <c r="N50" s="16">
        <f t="shared" si="7"/>
        <v>-1264.5029999999999</v>
      </c>
    </row>
    <row r="51" spans="1:14" ht="18.75" customHeight="1" x14ac:dyDescent="0.25">
      <c r="A51" s="18" t="s">
        <v>94</v>
      </c>
      <c r="B51" s="36" t="s">
        <v>52</v>
      </c>
      <c r="C51" s="16">
        <f>SUM(C52:C55)</f>
        <v>50.2</v>
      </c>
      <c r="D51" s="16">
        <f>SUM(D52:D55)</f>
        <v>446.5</v>
      </c>
      <c r="E51" s="16">
        <f t="shared" si="0"/>
        <v>-396.3</v>
      </c>
      <c r="F51" s="16">
        <f>SUM(F52:F55)</f>
        <v>118.97</v>
      </c>
      <c r="G51" s="16">
        <f>SUM(G52:G55)</f>
        <v>154.5</v>
      </c>
      <c r="H51" s="16">
        <f t="shared" si="5"/>
        <v>-35.53</v>
      </c>
      <c r="I51" s="16">
        <f>SUM(I52:I55)</f>
        <v>180.9</v>
      </c>
      <c r="J51" s="16">
        <f>SUM(J52:J55)</f>
        <v>328.2</v>
      </c>
      <c r="K51" s="16">
        <f t="shared" si="6"/>
        <v>-147.29999999999998</v>
      </c>
      <c r="L51" s="16">
        <f>SUM(L52:L55)</f>
        <v>252.32300000000001</v>
      </c>
      <c r="M51" s="16">
        <f>SUM(M52:M55)</f>
        <v>51.5</v>
      </c>
      <c r="N51" s="16">
        <f t="shared" si="7"/>
        <v>200.82300000000001</v>
      </c>
    </row>
    <row r="52" spans="1:14" ht="18.75" customHeight="1" x14ac:dyDescent="0.25">
      <c r="A52" s="18" t="s">
        <v>95</v>
      </c>
      <c r="B52" s="37" t="s">
        <v>89</v>
      </c>
      <c r="C52" s="20">
        <v>0</v>
      </c>
      <c r="D52" s="20">
        <v>0</v>
      </c>
      <c r="E52" s="16">
        <f t="shared" si="0"/>
        <v>0</v>
      </c>
      <c r="F52" s="20">
        <v>0</v>
      </c>
      <c r="G52" s="20">
        <v>0</v>
      </c>
      <c r="H52" s="16">
        <f t="shared" si="5"/>
        <v>0</v>
      </c>
      <c r="I52" s="20">
        <v>0</v>
      </c>
      <c r="J52" s="20">
        <v>0</v>
      </c>
      <c r="K52" s="16">
        <f t="shared" si="6"/>
        <v>0</v>
      </c>
      <c r="L52" s="20">
        <v>0</v>
      </c>
      <c r="M52" s="20">
        <v>0</v>
      </c>
      <c r="N52" s="16">
        <f t="shared" si="7"/>
        <v>0</v>
      </c>
    </row>
    <row r="53" spans="1:14" ht="18.75" customHeight="1" x14ac:dyDescent="0.25">
      <c r="A53" s="18" t="s">
        <v>96</v>
      </c>
      <c r="B53" s="37" t="s">
        <v>91</v>
      </c>
      <c r="C53" s="20">
        <v>0.6</v>
      </c>
      <c r="D53" s="20">
        <v>50.099999999999994</v>
      </c>
      <c r="E53" s="16">
        <f t="shared" si="0"/>
        <v>-49.499999999999993</v>
      </c>
      <c r="F53" s="20">
        <v>1.07</v>
      </c>
      <c r="G53" s="20">
        <v>-42.2</v>
      </c>
      <c r="H53" s="16">
        <f t="shared" si="5"/>
        <v>43.27</v>
      </c>
      <c r="I53" s="20">
        <v>1.7</v>
      </c>
      <c r="J53" s="20">
        <v>-43.6</v>
      </c>
      <c r="K53" s="16">
        <f t="shared" si="6"/>
        <v>45.300000000000004</v>
      </c>
      <c r="L53" s="20">
        <v>2.3119999999999998</v>
      </c>
      <c r="M53" s="20">
        <v>-23.400000000000002</v>
      </c>
      <c r="N53" s="16">
        <f t="shared" si="7"/>
        <v>25.712000000000003</v>
      </c>
    </row>
    <row r="54" spans="1:14" ht="18.75" customHeight="1" x14ac:dyDescent="0.25">
      <c r="A54" s="18" t="s">
        <v>97</v>
      </c>
      <c r="B54" s="37" t="s">
        <v>68</v>
      </c>
      <c r="C54" s="20">
        <v>0</v>
      </c>
      <c r="D54" s="20">
        <v>0</v>
      </c>
      <c r="E54" s="16">
        <f t="shared" si="0"/>
        <v>0</v>
      </c>
      <c r="F54" s="20">
        <v>0</v>
      </c>
      <c r="G54" s="20">
        <v>0</v>
      </c>
      <c r="H54" s="16">
        <f t="shared" si="5"/>
        <v>0</v>
      </c>
      <c r="I54" s="20">
        <v>0</v>
      </c>
      <c r="J54" s="20">
        <v>0</v>
      </c>
      <c r="K54" s="16">
        <f t="shared" si="6"/>
        <v>0</v>
      </c>
      <c r="L54" s="20">
        <v>0</v>
      </c>
      <c r="M54" s="20">
        <v>0</v>
      </c>
      <c r="N54" s="16">
        <f t="shared" si="7"/>
        <v>0</v>
      </c>
    </row>
    <row r="55" spans="1:14" ht="18.75" customHeight="1" x14ac:dyDescent="0.25">
      <c r="A55" s="18" t="s">
        <v>98</v>
      </c>
      <c r="B55" s="37" t="s">
        <v>70</v>
      </c>
      <c r="C55" s="20">
        <v>49.6</v>
      </c>
      <c r="D55" s="20">
        <v>396.4</v>
      </c>
      <c r="E55" s="16">
        <f t="shared" si="0"/>
        <v>-346.79999999999995</v>
      </c>
      <c r="F55" s="20">
        <v>117.9</v>
      </c>
      <c r="G55" s="20">
        <v>196.7</v>
      </c>
      <c r="H55" s="16">
        <f t="shared" si="5"/>
        <v>-78.799999999999983</v>
      </c>
      <c r="I55" s="20">
        <v>179.20000000000002</v>
      </c>
      <c r="J55" s="20">
        <v>371.8</v>
      </c>
      <c r="K55" s="16">
        <f t="shared" si="6"/>
        <v>-192.6</v>
      </c>
      <c r="L55" s="20">
        <v>250.011</v>
      </c>
      <c r="M55" s="20">
        <v>74.900000000000006</v>
      </c>
      <c r="N55" s="16">
        <f t="shared" si="7"/>
        <v>175.11099999999999</v>
      </c>
    </row>
    <row r="56" spans="1:14" ht="18.75" customHeight="1" x14ac:dyDescent="0.25">
      <c r="A56" s="18" t="s">
        <v>99</v>
      </c>
      <c r="B56" s="35" t="s">
        <v>54</v>
      </c>
      <c r="C56" s="16">
        <f>SUM(C57:C60)</f>
        <v>512.80700000000002</v>
      </c>
      <c r="D56" s="16">
        <f>SUM(D57:D60)</f>
        <v>567.6110000000001</v>
      </c>
      <c r="E56" s="16">
        <f t="shared" si="0"/>
        <v>-54.804000000000087</v>
      </c>
      <c r="F56" s="16">
        <f>SUM(F57:F60)</f>
        <v>1040.223</v>
      </c>
      <c r="G56" s="16">
        <f>SUM(G57:G60)</f>
        <v>617.76200000000006</v>
      </c>
      <c r="H56" s="16">
        <f t="shared" si="5"/>
        <v>422.4609999999999</v>
      </c>
      <c r="I56" s="16">
        <f>SUM(I57:I60)</f>
        <v>1312.7260000000001</v>
      </c>
      <c r="J56" s="16">
        <f>SUM(J57:J60)</f>
        <v>339.16300000000001</v>
      </c>
      <c r="K56" s="16">
        <f t="shared" si="6"/>
        <v>973.5630000000001</v>
      </c>
      <c r="L56" s="16">
        <f>SUM(L57:L60)</f>
        <v>1311.011</v>
      </c>
      <c r="M56" s="16">
        <f>SUM(M57:M60)</f>
        <v>-270.12599999999998</v>
      </c>
      <c r="N56" s="16">
        <f t="shared" si="7"/>
        <v>1581.1369999999999</v>
      </c>
    </row>
    <row r="57" spans="1:14" ht="18.75" customHeight="1" x14ac:dyDescent="0.25">
      <c r="A57" s="18" t="s">
        <v>100</v>
      </c>
      <c r="B57" s="37" t="s">
        <v>89</v>
      </c>
      <c r="C57" s="20">
        <v>0</v>
      </c>
      <c r="D57" s="20">
        <v>0</v>
      </c>
      <c r="E57" s="16">
        <f t="shared" si="0"/>
        <v>0</v>
      </c>
      <c r="F57" s="20">
        <v>0</v>
      </c>
      <c r="G57" s="20">
        <v>0</v>
      </c>
      <c r="H57" s="16">
        <f t="shared" si="5"/>
        <v>0</v>
      </c>
      <c r="I57" s="20">
        <v>0</v>
      </c>
      <c r="J57" s="20">
        <v>0</v>
      </c>
      <c r="K57" s="16">
        <f t="shared" si="6"/>
        <v>0</v>
      </c>
      <c r="L57" s="20">
        <v>0</v>
      </c>
      <c r="M57" s="20">
        <v>0</v>
      </c>
      <c r="N57" s="16">
        <f t="shared" si="7"/>
        <v>0</v>
      </c>
    </row>
    <row r="58" spans="1:14" ht="18.75" customHeight="1" x14ac:dyDescent="0.25">
      <c r="A58" s="18" t="s">
        <v>101</v>
      </c>
      <c r="B58" s="37" t="s">
        <v>91</v>
      </c>
      <c r="C58" s="20">
        <v>0</v>
      </c>
      <c r="D58" s="20">
        <v>0</v>
      </c>
      <c r="E58" s="16">
        <f t="shared" si="0"/>
        <v>0</v>
      </c>
      <c r="F58" s="20">
        <v>0</v>
      </c>
      <c r="G58" s="20">
        <v>0</v>
      </c>
      <c r="H58" s="16">
        <f t="shared" si="5"/>
        <v>0</v>
      </c>
      <c r="I58" s="20">
        <v>0</v>
      </c>
      <c r="J58" s="20">
        <v>0</v>
      </c>
      <c r="K58" s="16">
        <f t="shared" si="6"/>
        <v>0</v>
      </c>
      <c r="L58" s="20">
        <v>0</v>
      </c>
      <c r="M58" s="20">
        <v>0</v>
      </c>
      <c r="N58" s="16">
        <f t="shared" si="7"/>
        <v>0</v>
      </c>
    </row>
    <row r="59" spans="1:14" ht="18.75" customHeight="1" x14ac:dyDescent="0.25">
      <c r="A59" s="18" t="s">
        <v>102</v>
      </c>
      <c r="B59" s="37" t="s">
        <v>68</v>
      </c>
      <c r="C59" s="20">
        <v>0</v>
      </c>
      <c r="D59" s="20">
        <v>0</v>
      </c>
      <c r="E59" s="16">
        <f t="shared" si="0"/>
        <v>0</v>
      </c>
      <c r="F59" s="20">
        <v>0</v>
      </c>
      <c r="G59" s="20">
        <v>0</v>
      </c>
      <c r="H59" s="16">
        <f t="shared" si="5"/>
        <v>0</v>
      </c>
      <c r="I59" s="20">
        <v>0</v>
      </c>
      <c r="J59" s="20">
        <v>0</v>
      </c>
      <c r="K59" s="16">
        <f t="shared" si="6"/>
        <v>0</v>
      </c>
      <c r="L59" s="20">
        <v>0</v>
      </c>
      <c r="M59" s="20">
        <v>0</v>
      </c>
      <c r="N59" s="16">
        <f t="shared" si="7"/>
        <v>0</v>
      </c>
    </row>
    <row r="60" spans="1:14" ht="18.75" customHeight="1" x14ac:dyDescent="0.25">
      <c r="A60" s="18" t="s">
        <v>103</v>
      </c>
      <c r="B60" s="37" t="s">
        <v>70</v>
      </c>
      <c r="C60" s="20">
        <v>512.80700000000002</v>
      </c>
      <c r="D60" s="20">
        <v>567.6110000000001</v>
      </c>
      <c r="E60" s="16">
        <f t="shared" si="0"/>
        <v>-54.804000000000087</v>
      </c>
      <c r="F60" s="20">
        <v>1040.223</v>
      </c>
      <c r="G60" s="20">
        <v>617.76200000000006</v>
      </c>
      <c r="H60" s="16">
        <f t="shared" si="5"/>
        <v>422.4609999999999</v>
      </c>
      <c r="I60" s="20">
        <v>1312.7260000000001</v>
      </c>
      <c r="J60" s="20">
        <v>339.16300000000001</v>
      </c>
      <c r="K60" s="16">
        <f t="shared" si="6"/>
        <v>973.5630000000001</v>
      </c>
      <c r="L60" s="20">
        <v>1311.011</v>
      </c>
      <c r="M60" s="20">
        <v>-270.12599999999998</v>
      </c>
      <c r="N60" s="16">
        <f t="shared" si="7"/>
        <v>1581.1369999999999</v>
      </c>
    </row>
    <row r="61" spans="1:14" ht="18.75" customHeight="1" x14ac:dyDescent="0.25">
      <c r="A61" s="18" t="s">
        <v>104</v>
      </c>
      <c r="B61" s="34" t="s">
        <v>56</v>
      </c>
      <c r="C61" s="16">
        <f>+C62+C67</f>
        <v>-1035.2999999999997</v>
      </c>
      <c r="D61" s="16">
        <f>+D62+D67</f>
        <v>-1821.6</v>
      </c>
      <c r="E61" s="16">
        <f t="shared" si="0"/>
        <v>786.30000000000018</v>
      </c>
      <c r="F61" s="16">
        <f>+F62+F67</f>
        <v>1827</v>
      </c>
      <c r="G61" s="16">
        <f>+G62+G67</f>
        <v>473.4</v>
      </c>
      <c r="H61" s="16">
        <f t="shared" si="5"/>
        <v>1353.6</v>
      </c>
      <c r="I61" s="16">
        <f>+I62+I67</f>
        <v>2910.2</v>
      </c>
      <c r="J61" s="16">
        <f>+J62+J67</f>
        <v>763.99999999999989</v>
      </c>
      <c r="K61" s="16">
        <f t="shared" si="6"/>
        <v>2146.1999999999998</v>
      </c>
      <c r="L61" s="16">
        <f>+L62+L67</f>
        <v>2772.1</v>
      </c>
      <c r="M61" s="16">
        <f>+M62+M67</f>
        <v>999.2</v>
      </c>
      <c r="N61" s="16">
        <f t="shared" si="7"/>
        <v>1772.8999999999999</v>
      </c>
    </row>
    <row r="62" spans="1:14" ht="18.75" customHeight="1" x14ac:dyDescent="0.25">
      <c r="A62" s="18" t="s">
        <v>105</v>
      </c>
      <c r="B62" s="35" t="s">
        <v>58</v>
      </c>
      <c r="C62" s="16">
        <f>SUM(C63:C66)</f>
        <v>-17.300000000000004</v>
      </c>
      <c r="D62" s="16">
        <f>SUM(D63:D66)</f>
        <v>-1.6</v>
      </c>
      <c r="E62" s="16">
        <f t="shared" si="0"/>
        <v>-15.700000000000005</v>
      </c>
      <c r="F62" s="16">
        <f>SUM(F63:F66)</f>
        <v>-133.80000000000001</v>
      </c>
      <c r="G62" s="16">
        <f>SUM(G63:G66)</f>
        <v>87.1</v>
      </c>
      <c r="H62" s="16">
        <f t="shared" si="5"/>
        <v>-220.9</v>
      </c>
      <c r="I62" s="16">
        <f>SUM(I63:I66)</f>
        <v>-103.3</v>
      </c>
      <c r="J62" s="16">
        <f>SUM(J63:J66)</f>
        <v>74.3</v>
      </c>
      <c r="K62" s="16">
        <f t="shared" si="6"/>
        <v>-177.6</v>
      </c>
      <c r="L62" s="16">
        <f>SUM(L63:L66)</f>
        <v>-32.200000000000003</v>
      </c>
      <c r="M62" s="16">
        <f>SUM(M63:M66)</f>
        <v>130.30000000000001</v>
      </c>
      <c r="N62" s="16">
        <f t="shared" si="7"/>
        <v>-162.5</v>
      </c>
    </row>
    <row r="63" spans="1:14" ht="18.75" customHeight="1" x14ac:dyDescent="0.25">
      <c r="A63" s="18" t="s">
        <v>106</v>
      </c>
      <c r="B63" s="37" t="s">
        <v>89</v>
      </c>
      <c r="C63" s="20">
        <v>0</v>
      </c>
      <c r="D63" s="20">
        <v>0</v>
      </c>
      <c r="E63" s="16">
        <f t="shared" si="0"/>
        <v>0</v>
      </c>
      <c r="F63" s="20">
        <v>0</v>
      </c>
      <c r="G63" s="20">
        <v>0</v>
      </c>
      <c r="H63" s="16">
        <f t="shared" si="5"/>
        <v>0</v>
      </c>
      <c r="I63" s="20">
        <v>0</v>
      </c>
      <c r="J63" s="20">
        <v>0</v>
      </c>
      <c r="K63" s="16">
        <f t="shared" si="6"/>
        <v>0</v>
      </c>
      <c r="L63" s="20">
        <v>0</v>
      </c>
      <c r="M63" s="20">
        <v>0</v>
      </c>
      <c r="N63" s="16">
        <f t="shared" si="7"/>
        <v>0</v>
      </c>
    </row>
    <row r="64" spans="1:14" ht="18.75" customHeight="1" x14ac:dyDescent="0.25">
      <c r="A64" s="18" t="s">
        <v>107</v>
      </c>
      <c r="B64" s="37" t="s">
        <v>91</v>
      </c>
      <c r="C64" s="20">
        <v>-14.000000000000002</v>
      </c>
      <c r="D64" s="20">
        <v>0</v>
      </c>
      <c r="E64" s="16">
        <f t="shared" si="0"/>
        <v>-14.000000000000002</v>
      </c>
      <c r="F64" s="20">
        <v>-20.100000000000001</v>
      </c>
      <c r="G64" s="20">
        <v>88.8</v>
      </c>
      <c r="H64" s="16">
        <f t="shared" si="5"/>
        <v>-108.9</v>
      </c>
      <c r="I64" s="20">
        <v>-19.8</v>
      </c>
      <c r="J64" s="20">
        <v>88.8</v>
      </c>
      <c r="K64" s="16">
        <f t="shared" si="6"/>
        <v>-108.6</v>
      </c>
      <c r="L64" s="20">
        <v>-16.600000000000001</v>
      </c>
      <c r="M64" s="20">
        <v>87.5</v>
      </c>
      <c r="N64" s="16">
        <f t="shared" si="7"/>
        <v>-104.1</v>
      </c>
    </row>
    <row r="65" spans="1:14" ht="18.75" customHeight="1" x14ac:dyDescent="0.25">
      <c r="A65" s="18" t="s">
        <v>108</v>
      </c>
      <c r="B65" s="37" t="s">
        <v>68</v>
      </c>
      <c r="C65" s="20">
        <v>0</v>
      </c>
      <c r="D65" s="20">
        <v>0</v>
      </c>
      <c r="E65" s="16">
        <f t="shared" si="0"/>
        <v>0</v>
      </c>
      <c r="F65" s="20">
        <v>0</v>
      </c>
      <c r="G65" s="20">
        <v>0</v>
      </c>
      <c r="H65" s="16">
        <f t="shared" si="5"/>
        <v>0</v>
      </c>
      <c r="I65" s="20">
        <v>0</v>
      </c>
      <c r="J65" s="20">
        <v>0</v>
      </c>
      <c r="K65" s="16">
        <f t="shared" si="6"/>
        <v>0</v>
      </c>
      <c r="L65" s="20">
        <v>0</v>
      </c>
      <c r="M65" s="20">
        <v>0</v>
      </c>
      <c r="N65" s="16">
        <f t="shared" si="7"/>
        <v>0</v>
      </c>
    </row>
    <row r="66" spans="1:14" ht="18.75" customHeight="1" x14ac:dyDescent="0.25">
      <c r="A66" s="18" t="s">
        <v>109</v>
      </c>
      <c r="B66" s="37" t="s">
        <v>70</v>
      </c>
      <c r="C66" s="20">
        <v>-3.3000000000000007</v>
      </c>
      <c r="D66" s="20">
        <v>-1.6</v>
      </c>
      <c r="E66" s="16">
        <f t="shared" si="0"/>
        <v>-1.7000000000000006</v>
      </c>
      <c r="F66" s="20">
        <v>-113.7</v>
      </c>
      <c r="G66" s="20">
        <v>-1.7</v>
      </c>
      <c r="H66" s="16">
        <f t="shared" si="5"/>
        <v>-112</v>
      </c>
      <c r="I66" s="20">
        <v>-83.5</v>
      </c>
      <c r="J66" s="20">
        <v>-14.5</v>
      </c>
      <c r="K66" s="16">
        <f t="shared" si="6"/>
        <v>-69</v>
      </c>
      <c r="L66" s="20">
        <v>-15.600000000000001</v>
      </c>
      <c r="M66" s="20">
        <v>42.8</v>
      </c>
      <c r="N66" s="16">
        <f t="shared" si="7"/>
        <v>-58.4</v>
      </c>
    </row>
    <row r="67" spans="1:14" ht="18.75" customHeight="1" x14ac:dyDescent="0.25">
      <c r="A67" s="18" t="s">
        <v>110</v>
      </c>
      <c r="B67" s="35" t="s">
        <v>60</v>
      </c>
      <c r="C67" s="16">
        <f>SUM(C68:C71)</f>
        <v>-1017.9999999999998</v>
      </c>
      <c r="D67" s="16">
        <f>SUM(D68:D71)</f>
        <v>-1820</v>
      </c>
      <c r="E67" s="16">
        <f t="shared" si="0"/>
        <v>802.00000000000023</v>
      </c>
      <c r="F67" s="16">
        <f>SUM(F68:F71)</f>
        <v>1960.8</v>
      </c>
      <c r="G67" s="16">
        <f>SUM(G68:G71)</f>
        <v>386.3</v>
      </c>
      <c r="H67" s="16">
        <f t="shared" si="5"/>
        <v>1574.5</v>
      </c>
      <c r="I67" s="16">
        <f>SUM(I68:I71)</f>
        <v>3013.5</v>
      </c>
      <c r="J67" s="16">
        <f>SUM(J68:J71)</f>
        <v>689.69999999999993</v>
      </c>
      <c r="K67" s="16">
        <f t="shared" si="6"/>
        <v>2323.8000000000002</v>
      </c>
      <c r="L67" s="16">
        <f>SUM(L68:L71)</f>
        <v>2804.2999999999997</v>
      </c>
      <c r="M67" s="16">
        <f>SUM(M68:M71)</f>
        <v>868.9</v>
      </c>
      <c r="N67" s="16">
        <f t="shared" si="7"/>
        <v>1935.3999999999996</v>
      </c>
    </row>
    <row r="68" spans="1:14" ht="18.75" customHeight="1" x14ac:dyDescent="0.25">
      <c r="A68" s="18" t="s">
        <v>111</v>
      </c>
      <c r="B68" s="37" t="s">
        <v>89</v>
      </c>
      <c r="C68" s="20">
        <v>-1627.8999999999999</v>
      </c>
      <c r="D68" s="20">
        <v>0</v>
      </c>
      <c r="E68" s="16">
        <f t="shared" si="0"/>
        <v>-1627.8999999999999</v>
      </c>
      <c r="F68" s="20">
        <v>712.2</v>
      </c>
      <c r="G68" s="20">
        <v>0</v>
      </c>
      <c r="H68" s="16">
        <f t="shared" si="5"/>
        <v>712.2</v>
      </c>
      <c r="I68" s="20">
        <v>1458.3000000000002</v>
      </c>
      <c r="J68" s="20">
        <v>0</v>
      </c>
      <c r="K68" s="16">
        <f t="shared" si="6"/>
        <v>1458.3000000000002</v>
      </c>
      <c r="L68" s="20">
        <v>601.29999999999973</v>
      </c>
      <c r="M68" s="20">
        <v>0</v>
      </c>
      <c r="N68" s="16">
        <f t="shared" si="7"/>
        <v>601.29999999999973</v>
      </c>
    </row>
    <row r="69" spans="1:14" ht="18.75" customHeight="1" x14ac:dyDescent="0.25">
      <c r="A69" s="18" t="s">
        <v>112</v>
      </c>
      <c r="B69" s="37" t="s">
        <v>91</v>
      </c>
      <c r="C69" s="20">
        <v>268.20000000000005</v>
      </c>
      <c r="D69" s="20">
        <v>-14.7</v>
      </c>
      <c r="E69" s="16">
        <f t="shared" si="0"/>
        <v>282.90000000000003</v>
      </c>
      <c r="F69" s="20">
        <v>612.80000000000007</v>
      </c>
      <c r="G69" s="20">
        <v>138.9</v>
      </c>
      <c r="H69" s="16">
        <f t="shared" si="5"/>
        <v>473.90000000000009</v>
      </c>
      <c r="I69" s="20">
        <v>652.9</v>
      </c>
      <c r="J69" s="20">
        <v>226</v>
      </c>
      <c r="K69" s="16">
        <f t="shared" si="6"/>
        <v>426.9</v>
      </c>
      <c r="L69" s="20">
        <v>759.4</v>
      </c>
      <c r="M69" s="20">
        <v>218.4</v>
      </c>
      <c r="N69" s="16">
        <f t="shared" si="7"/>
        <v>541</v>
      </c>
    </row>
    <row r="70" spans="1:14" ht="18.75" customHeight="1" x14ac:dyDescent="0.25">
      <c r="A70" s="18" t="s">
        <v>113</v>
      </c>
      <c r="B70" s="37" t="s">
        <v>68</v>
      </c>
      <c r="C70" s="20">
        <v>0</v>
      </c>
      <c r="D70" s="20">
        <v>-1807.6</v>
      </c>
      <c r="E70" s="16">
        <f t="shared" ref="E70:E91" si="8">+C70-D70</f>
        <v>1807.6</v>
      </c>
      <c r="F70" s="20">
        <v>0</v>
      </c>
      <c r="G70" s="20">
        <v>243.7</v>
      </c>
      <c r="H70" s="16">
        <f t="shared" si="5"/>
        <v>-243.7</v>
      </c>
      <c r="I70" s="20">
        <v>0</v>
      </c>
      <c r="J70" s="20">
        <v>467.4</v>
      </c>
      <c r="K70" s="16">
        <f t="shared" si="6"/>
        <v>-467.4</v>
      </c>
      <c r="L70" s="20">
        <v>0</v>
      </c>
      <c r="M70" s="20">
        <v>654.1</v>
      </c>
      <c r="N70" s="16">
        <f t="shared" si="7"/>
        <v>-654.1</v>
      </c>
    </row>
    <row r="71" spans="1:14" ht="18.75" customHeight="1" x14ac:dyDescent="0.25">
      <c r="A71" s="18" t="s">
        <v>114</v>
      </c>
      <c r="B71" s="37" t="s">
        <v>70</v>
      </c>
      <c r="C71" s="20">
        <v>341.7</v>
      </c>
      <c r="D71" s="20">
        <v>2.3000000000000003</v>
      </c>
      <c r="E71" s="16">
        <f t="shared" si="8"/>
        <v>339.4</v>
      </c>
      <c r="F71" s="20">
        <v>635.79999999999995</v>
      </c>
      <c r="G71" s="20">
        <v>3.7</v>
      </c>
      <c r="H71" s="16">
        <f t="shared" si="5"/>
        <v>632.09999999999991</v>
      </c>
      <c r="I71" s="20">
        <v>902.3</v>
      </c>
      <c r="J71" s="20">
        <v>-3.6999999999999997</v>
      </c>
      <c r="K71" s="16">
        <f t="shared" si="6"/>
        <v>906</v>
      </c>
      <c r="L71" s="20">
        <v>1443.6</v>
      </c>
      <c r="M71" s="20">
        <v>-3.6</v>
      </c>
      <c r="N71" s="16">
        <f t="shared" si="7"/>
        <v>1447.1999999999998</v>
      </c>
    </row>
    <row r="72" spans="1:14" ht="18.75" customHeight="1" x14ac:dyDescent="0.25">
      <c r="A72" s="18" t="s">
        <v>115</v>
      </c>
      <c r="B72" s="34" t="s">
        <v>116</v>
      </c>
      <c r="C72" s="38"/>
      <c r="D72" s="38"/>
      <c r="E72" s="16">
        <f>SUM(E73:E76)</f>
        <v>-174.41200000000001</v>
      </c>
      <c r="F72" s="38"/>
      <c r="G72" s="38"/>
      <c r="H72" s="16">
        <f>SUM(H73:H76)</f>
        <v>-214.125</v>
      </c>
      <c r="I72" s="38"/>
      <c r="J72" s="38"/>
      <c r="K72" s="16">
        <f>SUM(K73:K76)</f>
        <v>-286.69299999999998</v>
      </c>
      <c r="L72" s="38"/>
      <c r="M72" s="38"/>
      <c r="N72" s="16">
        <f>SUM(N73:N76)</f>
        <v>-266.37800000000004</v>
      </c>
    </row>
    <row r="73" spans="1:14" ht="18.75" customHeight="1" x14ac:dyDescent="0.25">
      <c r="A73" s="18" t="s">
        <v>117</v>
      </c>
      <c r="B73" s="37" t="s">
        <v>89</v>
      </c>
      <c r="C73" s="38"/>
      <c r="D73" s="38"/>
      <c r="E73" s="20">
        <v>0</v>
      </c>
      <c r="F73" s="38"/>
      <c r="G73" s="38"/>
      <c r="H73" s="20">
        <v>0</v>
      </c>
      <c r="I73" s="38"/>
      <c r="J73" s="38"/>
      <c r="K73" s="20">
        <v>0</v>
      </c>
      <c r="L73" s="38"/>
      <c r="M73" s="38"/>
      <c r="N73" s="20">
        <v>0</v>
      </c>
    </row>
    <row r="74" spans="1:14" ht="18.75" customHeight="1" x14ac:dyDescent="0.25">
      <c r="A74" s="18" t="s">
        <v>118</v>
      </c>
      <c r="B74" s="37" t="s">
        <v>91</v>
      </c>
      <c r="C74" s="38"/>
      <c r="D74" s="38"/>
      <c r="E74" s="20">
        <v>-93.9</v>
      </c>
      <c r="F74" s="38"/>
      <c r="G74" s="38"/>
      <c r="H74" s="20">
        <v>-71.2</v>
      </c>
      <c r="I74" s="38"/>
      <c r="J74" s="38"/>
      <c r="K74" s="20">
        <v>-124.3</v>
      </c>
      <c r="L74" s="38"/>
      <c r="M74" s="38"/>
      <c r="N74" s="20">
        <v>-85.1</v>
      </c>
    </row>
    <row r="75" spans="1:14" ht="18.75" customHeight="1" x14ac:dyDescent="0.25">
      <c r="A75" s="18" t="s">
        <v>119</v>
      </c>
      <c r="B75" s="37" t="s">
        <v>68</v>
      </c>
      <c r="C75" s="38"/>
      <c r="D75" s="38"/>
      <c r="E75" s="20">
        <v>0</v>
      </c>
      <c r="F75" s="38"/>
      <c r="G75" s="38"/>
      <c r="H75" s="20">
        <v>0</v>
      </c>
      <c r="I75" s="38"/>
      <c r="J75" s="38"/>
      <c r="K75" s="20">
        <v>0</v>
      </c>
      <c r="L75" s="38"/>
      <c r="M75" s="38"/>
      <c r="N75" s="20">
        <v>0</v>
      </c>
    </row>
    <row r="76" spans="1:14" ht="18.75" customHeight="1" x14ac:dyDescent="0.25">
      <c r="A76" s="18" t="s">
        <v>120</v>
      </c>
      <c r="B76" s="37" t="s">
        <v>70</v>
      </c>
      <c r="C76" s="38"/>
      <c r="D76" s="38"/>
      <c r="E76" s="20">
        <v>-80.512</v>
      </c>
      <c r="F76" s="38"/>
      <c r="G76" s="38"/>
      <c r="H76" s="20">
        <v>-142.92500000000001</v>
      </c>
      <c r="I76" s="38"/>
      <c r="J76" s="38"/>
      <c r="K76" s="20">
        <v>-162.393</v>
      </c>
      <c r="L76" s="38"/>
      <c r="M76" s="38"/>
      <c r="N76" s="20">
        <v>-181.27800000000002</v>
      </c>
    </row>
    <row r="77" spans="1:14" ht="18.75" customHeight="1" x14ac:dyDescent="0.25">
      <c r="A77" s="18" t="s">
        <v>121</v>
      </c>
      <c r="B77" s="34" t="s">
        <v>62</v>
      </c>
      <c r="C77" s="16">
        <f>SUM(C79:C82)</f>
        <v>1253.94</v>
      </c>
      <c r="D77" s="16">
        <f>SUM(D79:D82)</f>
        <v>1918.6460000000004</v>
      </c>
      <c r="E77" s="16">
        <f t="shared" si="8"/>
        <v>-664.70600000000036</v>
      </c>
      <c r="F77" s="16">
        <f>SUM(F79:F82)</f>
        <v>1196.1109999999999</v>
      </c>
      <c r="G77" s="16">
        <f>SUM(G79:G82)</f>
        <v>3426.9860000000026</v>
      </c>
      <c r="H77" s="16">
        <f t="shared" si="5"/>
        <v>-2230.8750000000027</v>
      </c>
      <c r="I77" s="16">
        <f>SUM(I79:I82)</f>
        <v>1202.3359999999993</v>
      </c>
      <c r="J77" s="16">
        <f>SUM(J79:J82)</f>
        <v>4722.9780000000001</v>
      </c>
      <c r="K77" s="16">
        <f t="shared" si="6"/>
        <v>-3520.6420000000007</v>
      </c>
      <c r="L77" s="16">
        <f>SUM(L79:L82)</f>
        <v>-213.78299999999945</v>
      </c>
      <c r="M77" s="16">
        <f>SUM(M79:M82)</f>
        <v>3822.4490000000023</v>
      </c>
      <c r="N77" s="16">
        <f t="shared" si="7"/>
        <v>-4036.2320000000018</v>
      </c>
    </row>
    <row r="78" spans="1:14" ht="18.75" customHeight="1" x14ac:dyDescent="0.3">
      <c r="A78" s="39"/>
      <c r="B78" s="40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8" t="s">
        <v>123</v>
      </c>
      <c r="B79" s="37" t="s">
        <v>89</v>
      </c>
      <c r="C79" s="20">
        <v>-1639.5999999999997</v>
      </c>
      <c r="D79" s="20">
        <v>10480.6</v>
      </c>
      <c r="E79" s="16">
        <f t="shared" si="8"/>
        <v>-12120.2</v>
      </c>
      <c r="F79" s="20">
        <v>-2178.8000000000002</v>
      </c>
      <c r="G79" s="20">
        <v>12278.600000000002</v>
      </c>
      <c r="H79" s="16">
        <f t="shared" si="5"/>
        <v>-14457.400000000001</v>
      </c>
      <c r="I79" s="20">
        <v>-2486.8000000000002</v>
      </c>
      <c r="J79" s="20">
        <v>12715.3</v>
      </c>
      <c r="K79" s="16">
        <f t="shared" si="6"/>
        <v>-15202.099999999999</v>
      </c>
      <c r="L79" s="20">
        <v>-2614</v>
      </c>
      <c r="M79" s="20">
        <v>11390.600000000002</v>
      </c>
      <c r="N79" s="16">
        <f t="shared" si="7"/>
        <v>-14004.600000000002</v>
      </c>
    </row>
    <row r="80" spans="1:14" ht="18.75" customHeight="1" x14ac:dyDescent="0.25">
      <c r="A80" s="18" t="s">
        <v>124</v>
      </c>
      <c r="B80" s="37" t="s">
        <v>91</v>
      </c>
      <c r="C80" s="20">
        <v>2692.2</v>
      </c>
      <c r="D80" s="20">
        <v>-8494.5</v>
      </c>
      <c r="E80" s="16">
        <f t="shared" si="8"/>
        <v>11186.7</v>
      </c>
      <c r="F80" s="20">
        <v>3303</v>
      </c>
      <c r="G80" s="20">
        <v>-8836.9</v>
      </c>
      <c r="H80" s="16">
        <f t="shared" si="5"/>
        <v>12139.9</v>
      </c>
      <c r="I80" s="20">
        <v>3351.5999999999995</v>
      </c>
      <c r="J80" s="20">
        <v>-8118.2999999999993</v>
      </c>
      <c r="K80" s="16">
        <f t="shared" si="6"/>
        <v>11469.899999999998</v>
      </c>
      <c r="L80" s="20">
        <v>2163.9000000000005</v>
      </c>
      <c r="M80" s="20">
        <v>-7881.3</v>
      </c>
      <c r="N80" s="16">
        <f t="shared" si="7"/>
        <v>10045.200000000001</v>
      </c>
    </row>
    <row r="81" spans="1:14" ht="18.75" customHeight="1" x14ac:dyDescent="0.25">
      <c r="A81" s="18" t="s">
        <v>125</v>
      </c>
      <c r="B81" s="37" t="s">
        <v>68</v>
      </c>
      <c r="C81" s="20">
        <v>0</v>
      </c>
      <c r="D81" s="20">
        <v>-55.274000000000001</v>
      </c>
      <c r="E81" s="16">
        <f t="shared" si="8"/>
        <v>55.274000000000001</v>
      </c>
      <c r="F81" s="20">
        <v>0</v>
      </c>
      <c r="G81" s="20">
        <v>-71.411000000000001</v>
      </c>
      <c r="H81" s="16">
        <f t="shared" si="5"/>
        <v>71.411000000000001</v>
      </c>
      <c r="I81" s="20">
        <v>0</v>
      </c>
      <c r="J81" s="20">
        <v>-81.316000000000003</v>
      </c>
      <c r="K81" s="16">
        <f t="shared" si="6"/>
        <v>81.316000000000003</v>
      </c>
      <c r="L81" s="20">
        <v>0</v>
      </c>
      <c r="M81" s="20">
        <v>-56.934999999999995</v>
      </c>
      <c r="N81" s="16">
        <f t="shared" si="7"/>
        <v>56.934999999999995</v>
      </c>
    </row>
    <row r="82" spans="1:14" ht="18.75" customHeight="1" x14ac:dyDescent="0.25">
      <c r="A82" s="18" t="s">
        <v>126</v>
      </c>
      <c r="B82" s="37" t="s">
        <v>70</v>
      </c>
      <c r="C82" s="20">
        <v>201.34</v>
      </c>
      <c r="D82" s="20">
        <v>-12.180000000000007</v>
      </c>
      <c r="E82" s="16">
        <f t="shared" si="8"/>
        <v>213.52</v>
      </c>
      <c r="F82" s="20">
        <v>71.911000000000001</v>
      </c>
      <c r="G82" s="20">
        <v>56.696999999999996</v>
      </c>
      <c r="H82" s="16">
        <f t="shared" si="5"/>
        <v>15.214000000000006</v>
      </c>
      <c r="I82" s="20">
        <v>337.536</v>
      </c>
      <c r="J82" s="20">
        <v>207.29399999999995</v>
      </c>
      <c r="K82" s="16">
        <f t="shared" si="6"/>
        <v>130.24200000000005</v>
      </c>
      <c r="L82" s="20">
        <v>236.31700000000001</v>
      </c>
      <c r="M82" s="20">
        <v>370.08400000000006</v>
      </c>
      <c r="N82" s="16">
        <f t="shared" si="7"/>
        <v>-133.76700000000005</v>
      </c>
    </row>
    <row r="83" spans="1:14" ht="18.75" customHeight="1" x14ac:dyDescent="0.3">
      <c r="A83" s="39"/>
      <c r="B83" s="40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8" t="s">
        <v>128</v>
      </c>
      <c r="B84" s="37" t="s">
        <v>129</v>
      </c>
      <c r="C84" s="20">
        <v>0</v>
      </c>
      <c r="D84" s="20">
        <v>0</v>
      </c>
      <c r="E84" s="16">
        <f t="shared" ref="E84:E89" si="9">+C84-D84</f>
        <v>0</v>
      </c>
      <c r="F84" s="20">
        <v>0</v>
      </c>
      <c r="G84" s="20">
        <v>0</v>
      </c>
      <c r="H84" s="16">
        <f t="shared" si="5"/>
        <v>0</v>
      </c>
      <c r="I84" s="20">
        <v>0</v>
      </c>
      <c r="J84" s="20">
        <v>0</v>
      </c>
      <c r="K84" s="16">
        <f t="shared" si="6"/>
        <v>0</v>
      </c>
      <c r="L84" s="20">
        <v>0</v>
      </c>
      <c r="M84" s="20">
        <v>0</v>
      </c>
      <c r="N84" s="16">
        <f t="shared" si="7"/>
        <v>0</v>
      </c>
    </row>
    <row r="85" spans="1:14" ht="18.75" customHeight="1" x14ac:dyDescent="0.25">
      <c r="A85" s="18" t="s">
        <v>130</v>
      </c>
      <c r="B85" s="37" t="s">
        <v>131</v>
      </c>
      <c r="C85" s="20">
        <v>1233.067</v>
      </c>
      <c r="D85" s="20">
        <v>1936.2259999999999</v>
      </c>
      <c r="E85" s="16">
        <f t="shared" si="9"/>
        <v>-703.15899999999988</v>
      </c>
      <c r="F85" s="20">
        <v>570.42299999999977</v>
      </c>
      <c r="G85" s="20">
        <v>3374.8970000000004</v>
      </c>
      <c r="H85" s="16">
        <f t="shared" si="5"/>
        <v>-2804.4740000000006</v>
      </c>
      <c r="I85" s="20">
        <v>-31.342000000000326</v>
      </c>
      <c r="J85" s="20">
        <v>4399.2729999999992</v>
      </c>
      <c r="K85" s="16">
        <f t="shared" si="6"/>
        <v>-4430.6149999999998</v>
      </c>
      <c r="L85" s="20">
        <v>-744.92799999999988</v>
      </c>
      <c r="M85" s="20">
        <v>3364.1560000000004</v>
      </c>
      <c r="N85" s="16">
        <f t="shared" si="7"/>
        <v>-4109.0840000000007</v>
      </c>
    </row>
    <row r="86" spans="1:14" ht="18.75" customHeight="1" x14ac:dyDescent="0.25">
      <c r="A86" s="18" t="s">
        <v>132</v>
      </c>
      <c r="B86" s="37" t="s">
        <v>133</v>
      </c>
      <c r="C86" s="20">
        <v>-121.825</v>
      </c>
      <c r="D86" s="20">
        <v>1.2089999999999996</v>
      </c>
      <c r="E86" s="16">
        <f t="shared" si="9"/>
        <v>-123.03400000000001</v>
      </c>
      <c r="F86" s="20">
        <v>473.322</v>
      </c>
      <c r="G86" s="20">
        <v>-127.43299999999999</v>
      </c>
      <c r="H86" s="16">
        <f t="shared" si="5"/>
        <v>600.755</v>
      </c>
      <c r="I86" s="20">
        <v>826.96599999999989</v>
      </c>
      <c r="J86" s="20">
        <v>115.258</v>
      </c>
      <c r="K86" s="16">
        <f t="shared" si="6"/>
        <v>711.70799999999986</v>
      </c>
      <c r="L86" s="20">
        <v>365.64799999999997</v>
      </c>
      <c r="M86" s="20">
        <v>187.47800000000001</v>
      </c>
      <c r="N86" s="16">
        <f t="shared" si="7"/>
        <v>178.16999999999996</v>
      </c>
    </row>
    <row r="87" spans="1:14" ht="18.75" customHeight="1" x14ac:dyDescent="0.25">
      <c r="A87" s="18" t="s">
        <v>134</v>
      </c>
      <c r="B87" s="37" t="s">
        <v>135</v>
      </c>
      <c r="C87" s="20">
        <v>86.300000000000011</v>
      </c>
      <c r="D87" s="20">
        <v>26.7</v>
      </c>
      <c r="E87" s="16">
        <f t="shared" si="9"/>
        <v>59.600000000000009</v>
      </c>
      <c r="F87" s="20">
        <v>71.199999999999989</v>
      </c>
      <c r="G87" s="20">
        <v>-1.3999999999999986</v>
      </c>
      <c r="H87" s="16">
        <f t="shared" si="5"/>
        <v>72.599999999999994</v>
      </c>
      <c r="I87" s="20">
        <v>63.300000000000004</v>
      </c>
      <c r="J87" s="20">
        <v>1.4000000000000004</v>
      </c>
      <c r="K87" s="16">
        <f t="shared" si="6"/>
        <v>61.900000000000006</v>
      </c>
      <c r="L87" s="20">
        <v>62.600000000000009</v>
      </c>
      <c r="M87" s="20">
        <v>-2.2999999999999972</v>
      </c>
      <c r="N87" s="16">
        <f t="shared" si="7"/>
        <v>64.900000000000006</v>
      </c>
    </row>
    <row r="88" spans="1:14" ht="18.75" customHeight="1" x14ac:dyDescent="0.25">
      <c r="A88" s="18" t="s">
        <v>136</v>
      </c>
      <c r="B88" s="37" t="s">
        <v>137</v>
      </c>
      <c r="C88" s="20">
        <v>40.097999999999999</v>
      </c>
      <c r="D88" s="20">
        <v>-52.989000000000004</v>
      </c>
      <c r="E88" s="16">
        <f t="shared" si="9"/>
        <v>93.087000000000003</v>
      </c>
      <c r="F88" s="20">
        <v>29.066000000000003</v>
      </c>
      <c r="G88" s="20">
        <v>150.62199999999999</v>
      </c>
      <c r="H88" s="16">
        <f t="shared" si="5"/>
        <v>-121.55599999999998</v>
      </c>
      <c r="I88" s="20">
        <v>236.41200000000001</v>
      </c>
      <c r="J88" s="20">
        <v>120.54699999999998</v>
      </c>
      <c r="K88" s="16">
        <f t="shared" si="6"/>
        <v>115.86500000000002</v>
      </c>
      <c r="L88" s="20">
        <v>-34.102999999999994</v>
      </c>
      <c r="M88" s="20">
        <v>285.21500000000003</v>
      </c>
      <c r="N88" s="16">
        <f t="shared" si="7"/>
        <v>-319.31800000000004</v>
      </c>
    </row>
    <row r="89" spans="1:14" ht="18.75" customHeight="1" x14ac:dyDescent="0.25">
      <c r="A89" s="18" t="s">
        <v>138</v>
      </c>
      <c r="B89" s="37" t="s">
        <v>139</v>
      </c>
      <c r="C89" s="20">
        <v>16.299999999999997</v>
      </c>
      <c r="D89" s="20">
        <v>7.5</v>
      </c>
      <c r="E89" s="16">
        <f t="shared" si="9"/>
        <v>8.7999999999999972</v>
      </c>
      <c r="F89" s="20">
        <v>52.1</v>
      </c>
      <c r="G89" s="20">
        <v>30.3</v>
      </c>
      <c r="H89" s="16">
        <f t="shared" si="5"/>
        <v>21.8</v>
      </c>
      <c r="I89" s="20">
        <v>107</v>
      </c>
      <c r="J89" s="20">
        <v>86.5</v>
      </c>
      <c r="K89" s="16">
        <f t="shared" si="6"/>
        <v>20.5</v>
      </c>
      <c r="L89" s="20">
        <v>137</v>
      </c>
      <c r="M89" s="20">
        <v>-12.100000000000001</v>
      </c>
      <c r="N89" s="16">
        <f t="shared" si="7"/>
        <v>149.1</v>
      </c>
    </row>
    <row r="90" spans="1:14" ht="18.75" customHeight="1" x14ac:dyDescent="0.25">
      <c r="A90" s="18" t="s">
        <v>140</v>
      </c>
      <c r="B90" s="37" t="s">
        <v>141</v>
      </c>
      <c r="C90" s="38"/>
      <c r="D90" s="20">
        <v>0</v>
      </c>
      <c r="E90" s="16">
        <f t="shared" si="8"/>
        <v>0</v>
      </c>
      <c r="F90" s="38"/>
      <c r="G90" s="20">
        <v>0</v>
      </c>
      <c r="H90" s="16">
        <f t="shared" si="5"/>
        <v>0</v>
      </c>
      <c r="I90" s="38"/>
      <c r="J90" s="20">
        <v>0</v>
      </c>
      <c r="K90" s="16">
        <f t="shared" si="6"/>
        <v>0</v>
      </c>
      <c r="L90" s="38"/>
      <c r="M90" s="20">
        <v>0</v>
      </c>
      <c r="N90" s="16">
        <f t="shared" si="7"/>
        <v>0</v>
      </c>
    </row>
    <row r="91" spans="1:14" ht="18.75" customHeight="1" x14ac:dyDescent="0.25">
      <c r="A91" s="18" t="s">
        <v>142</v>
      </c>
      <c r="B91" s="34" t="s">
        <v>64</v>
      </c>
      <c r="C91" s="20">
        <v>-537.5</v>
      </c>
      <c r="D91" s="38"/>
      <c r="E91" s="16">
        <f t="shared" si="8"/>
        <v>-537.5</v>
      </c>
      <c r="F91" s="20">
        <v>-591.90000000000009</v>
      </c>
      <c r="G91" s="38"/>
      <c r="H91" s="16">
        <f t="shared" si="5"/>
        <v>-591.90000000000009</v>
      </c>
      <c r="I91" s="20">
        <v>-575.80000000000007</v>
      </c>
      <c r="J91" s="38"/>
      <c r="K91" s="16">
        <f t="shared" si="6"/>
        <v>-575.80000000000007</v>
      </c>
      <c r="L91" s="20">
        <v>-566.6</v>
      </c>
      <c r="M91" s="38"/>
      <c r="N91" s="16">
        <f t="shared" si="7"/>
        <v>-566.6</v>
      </c>
    </row>
    <row r="92" spans="1:14" ht="18.75" customHeight="1" x14ac:dyDescent="0.25">
      <c r="A92" s="14" t="s">
        <v>143</v>
      </c>
      <c r="B92" s="41" t="s">
        <v>144</v>
      </c>
      <c r="C92" s="38"/>
      <c r="D92" s="38"/>
      <c r="E92" s="16">
        <f>+E44-E6-E40</f>
        <v>-139.3567572323368</v>
      </c>
      <c r="F92" s="38"/>
      <c r="G92" s="38"/>
      <c r="H92" s="16">
        <f>+H44-H6-H40</f>
        <v>-585.27380613422156</v>
      </c>
      <c r="I92" s="38"/>
      <c r="J92" s="38"/>
      <c r="K92" s="16">
        <f>+K44-K6-K40</f>
        <v>-742.73355186011372</v>
      </c>
      <c r="L92" s="38"/>
      <c r="M92" s="38"/>
      <c r="N92" s="16">
        <f>+N44-N6-N40</f>
        <v>-720.90657510268579</v>
      </c>
    </row>
    <row r="93" spans="1:14" s="42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2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2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2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2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2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2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2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2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2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2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2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2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2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2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2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2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2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2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2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2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2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2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2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2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2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2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2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2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2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2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2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2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2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2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2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2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2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2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2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2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2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2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2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2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2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2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2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2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2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2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2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2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2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2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2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2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2019-08-14T15:12:26Z</dcterms:created>
  <dcterms:modified xsi:type="dcterms:W3CDTF">2019-08-14T15:13:03Z</dcterms:modified>
</cp:coreProperties>
</file>