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7" sheetId="1" r:id="rId1"/>
  </sheets>
  <definedNames>
    <definedName name="_xlnm._FilterDatabase" localSheetId="0" hidden="1">QBOP_2007!$A$6:$BC$49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H39" i="1" s="1"/>
  <c r="D39" i="1"/>
  <c r="C39" i="1"/>
  <c r="N37" i="1"/>
  <c r="K37" i="1"/>
  <c r="H37" i="1"/>
  <c r="E37" i="1"/>
  <c r="N36" i="1"/>
  <c r="K36" i="1"/>
  <c r="H36" i="1"/>
  <c r="E36" i="1"/>
  <c r="M35" i="1"/>
  <c r="L35" i="1"/>
  <c r="N35" i="1" s="1"/>
  <c r="J35" i="1"/>
  <c r="I35" i="1"/>
  <c r="G35" i="1"/>
  <c r="F35" i="1"/>
  <c r="D35" i="1"/>
  <c r="C35" i="1"/>
  <c r="N34" i="1"/>
  <c r="K34" i="1"/>
  <c r="H34" i="1"/>
  <c r="E34" i="1"/>
  <c r="N33" i="1"/>
  <c r="K33" i="1"/>
  <c r="H33" i="1"/>
  <c r="E33" i="1"/>
  <c r="M32" i="1"/>
  <c r="M31" i="1" s="1"/>
  <c r="L32" i="1"/>
  <c r="J32" i="1"/>
  <c r="J31" i="1" s="1"/>
  <c r="I32" i="1"/>
  <c r="G32" i="1"/>
  <c r="F32" i="1"/>
  <c r="H32" i="1" s="1"/>
  <c r="D32" i="1"/>
  <c r="C32" i="1"/>
  <c r="C31" i="1" s="1"/>
  <c r="I31" i="1"/>
  <c r="N29" i="1"/>
  <c r="K29" i="1"/>
  <c r="H29" i="1"/>
  <c r="E29" i="1"/>
  <c r="N28" i="1"/>
  <c r="K28" i="1"/>
  <c r="H28" i="1"/>
  <c r="E28" i="1"/>
  <c r="M27" i="1"/>
  <c r="L27" i="1"/>
  <c r="J27" i="1"/>
  <c r="I27" i="1"/>
  <c r="G27" i="1"/>
  <c r="F27" i="1"/>
  <c r="H27" i="1" s="1"/>
  <c r="D27" i="1"/>
  <c r="C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M21" i="1"/>
  <c r="L21" i="1"/>
  <c r="N21" i="1" s="1"/>
  <c r="J21" i="1"/>
  <c r="I21" i="1"/>
  <c r="G21" i="1"/>
  <c r="F21" i="1"/>
  <c r="H21" i="1" s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N16" i="1" s="1"/>
  <c r="J16" i="1"/>
  <c r="I16" i="1"/>
  <c r="K16" i="1" s="1"/>
  <c r="G16" i="1"/>
  <c r="F16" i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M11" i="1" s="1"/>
  <c r="M9" i="1" s="1"/>
  <c r="M6" i="1" s="1"/>
  <c r="L12" i="1"/>
  <c r="J12" i="1"/>
  <c r="I12" i="1"/>
  <c r="K12" i="1" s="1"/>
  <c r="G12" i="1"/>
  <c r="F12" i="1"/>
  <c r="D12" i="1"/>
  <c r="C12" i="1"/>
  <c r="C11" i="1" s="1"/>
  <c r="C9" i="1" s="1"/>
  <c r="C6" i="1" s="1"/>
  <c r="J11" i="1"/>
  <c r="J9" i="1" s="1"/>
  <c r="J6" i="1" s="1"/>
  <c r="D11" i="1"/>
  <c r="D9" i="1" s="1"/>
  <c r="N10" i="1"/>
  <c r="K10" i="1"/>
  <c r="H10" i="1"/>
  <c r="E10" i="1"/>
  <c r="N8" i="1"/>
  <c r="K8" i="1"/>
  <c r="H8" i="1"/>
  <c r="E8" i="1"/>
  <c r="N7" i="1"/>
  <c r="K7" i="1"/>
  <c r="H7" i="1"/>
  <c r="E7" i="1"/>
  <c r="F11" i="1" l="1"/>
  <c r="F9" i="1" s="1"/>
  <c r="H12" i="1"/>
  <c r="H35" i="1"/>
  <c r="I11" i="1"/>
  <c r="K11" i="1" s="1"/>
  <c r="E24" i="1"/>
  <c r="E27" i="1"/>
  <c r="K27" i="1"/>
  <c r="E32" i="1"/>
  <c r="K32" i="1"/>
  <c r="K35" i="1"/>
  <c r="H16" i="1"/>
  <c r="E9" i="1"/>
  <c r="D6" i="1"/>
  <c r="E6" i="1" s="1"/>
  <c r="G11" i="1"/>
  <c r="G9" i="1" s="1"/>
  <c r="G6" i="1" s="1"/>
  <c r="L11" i="1"/>
  <c r="D31" i="1"/>
  <c r="E31" i="1" s="1"/>
  <c r="L31" i="1"/>
  <c r="N31" i="1" s="1"/>
  <c r="F6" i="1"/>
  <c r="H6" i="1" s="1"/>
  <c r="I9" i="1"/>
  <c r="N12" i="1"/>
  <c r="E21" i="1"/>
  <c r="K21" i="1"/>
  <c r="N27" i="1"/>
  <c r="G31" i="1"/>
  <c r="N32" i="1"/>
  <c r="E39" i="1"/>
  <c r="K39" i="1"/>
  <c r="K24" i="1"/>
  <c r="K31" i="1"/>
  <c r="E11" i="1"/>
  <c r="E12" i="1"/>
  <c r="E16" i="1"/>
  <c r="F31" i="1"/>
  <c r="E35" i="1"/>
  <c r="E49" i="1" l="1"/>
  <c r="H11" i="1"/>
  <c r="K9" i="1"/>
  <c r="I6" i="1"/>
  <c r="K6" i="1" s="1"/>
  <c r="N11" i="1"/>
  <c r="L9" i="1"/>
  <c r="H31" i="1"/>
  <c r="H49" i="1" s="1"/>
  <c r="K49" i="1"/>
  <c r="H9" i="1"/>
  <c r="N9" i="1" l="1"/>
  <c r="L6" i="1"/>
  <c r="N6" i="1" s="1"/>
  <c r="N49" i="1" s="1"/>
</calcChain>
</file>

<file path=xl/sharedStrings.xml><?xml version="1.0" encoding="utf-8"?>
<sst xmlns="http://schemas.openxmlformats.org/spreadsheetml/2006/main" count="115" uniqueCount="89">
  <si>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</si>
  <si>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</si>
  <si>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</si>
  <si>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</si>
  <si>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</si>
  <si>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</si>
  <si>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</si>
  <si>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</si>
  <si>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</si>
  <si>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</si>
  <si>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</si>
  <si>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</si>
  <si>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</si>
  <si>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</si>
  <si>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</si>
  <si>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</si>
  <si>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</si>
  <si>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</si>
  <si>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</si>
  <si>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</si>
  <si>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</si>
  <si>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</si>
  <si>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</si>
  <si>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</si>
  <si>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</si>
  <si>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</si>
  <si>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</si>
  <si>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</si>
  <si>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</si>
  <si>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</si>
  <si>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</si>
  <si>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</si>
  <si>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</si>
  <si>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</si>
  <si>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</si>
  <si>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</si>
  <si>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</si>
  <si>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</si>
  <si>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</si>
  <si>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</si>
  <si>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</si>
  <si>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</si>
  <si>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</si>
  <si>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</si>
  <si>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</si>
  <si>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</si>
  <si>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</si>
  <si>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</si>
  <si>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</si>
  <si>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</si>
  <si>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</si>
  <si>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</si>
  <si>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</si>
  <si>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</si>
  <si>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</si>
  <si>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</si>
  <si>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</si>
  <si>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</si>
  <si>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</si>
  <si>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</si>
  <si>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</si>
  <si>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</si>
  <si>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 and reinvestment of earnings</t>
  </si>
  <si>
    <t>3.1.3</t>
  </si>
  <si>
    <t>Debt instruments</t>
  </si>
  <si>
    <t>3.2</t>
  </si>
  <si>
    <t>3.2.1</t>
  </si>
  <si>
    <t>3.2.2</t>
  </si>
  <si>
    <t>3.3</t>
  </si>
  <si>
    <t>Financial derivatives</t>
  </si>
  <si>
    <t>3.4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</si>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</sst>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7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2007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6" customFormat="1" ht="18.75" customHeight="1" x14ac:dyDescent="0.3">
      <c r="A6" s="13" t="s">
        <v>9</v>
      </c>
      <c r="B6" s="14" t="s">
        <v>10</v>
      </c>
      <c r="C6" s="15">
        <f>+C7+C8+C9+C24</f>
        <v>13001.214745069019</v>
      </c>
      <c r="D6" s="15">
        <f>+D7+D8+D9+D24</f>
        <v>12801.240536679279</v>
      </c>
      <c r="E6" s="15">
        <f>+C6-D6</f>
        <v>199.97420838973994</v>
      </c>
      <c r="F6" s="15">
        <f t="shared" ref="F6:G6" si="0">+F7+F8+F9+F24</f>
        <v>26629.439713745411</v>
      </c>
      <c r="G6" s="15">
        <f t="shared" si="0"/>
        <v>27436.738084578108</v>
      </c>
      <c r="H6" s="15">
        <f t="shared" ref="H6:H29" si="1">+F6-G6</f>
        <v>-807.2983708326974</v>
      </c>
      <c r="I6" s="15">
        <f t="shared" ref="I6:J6" si="2">+I7+I8+I9+I24</f>
        <v>40535.617706469136</v>
      </c>
      <c r="J6" s="15">
        <f t="shared" si="2"/>
        <v>42378.857356104359</v>
      </c>
      <c r="K6" s="15">
        <f t="shared" ref="K6:K29" si="3">+I6-J6</f>
        <v>-1843.239649635223</v>
      </c>
      <c r="L6" s="15">
        <f t="shared" ref="L6:M6" si="4">+L7+L8+L9+L24</f>
        <v>56105.492216468396</v>
      </c>
      <c r="M6" s="15">
        <f t="shared" si="4"/>
        <v>59407.999060381597</v>
      </c>
      <c r="N6" s="15">
        <f t="shared" ref="N6:N29" si="5">+L6-M6</f>
        <v>-3302.506843913201</v>
      </c>
    </row>
    <row r="7" spans="1:55" s="16" customFormat="1" ht="18.75" customHeight="1" x14ac:dyDescent="0.25">
      <c r="A7" s="17" t="s">
        <v>11</v>
      </c>
      <c r="B7" s="18" t="s">
        <v>12</v>
      </c>
      <c r="C7" s="19">
        <v>10859.482650134411</v>
      </c>
      <c r="D7" s="19">
        <v>10696.621538538138</v>
      </c>
      <c r="E7" s="15">
        <f t="shared" ref="E7:E48" si="6">+C7-D7</f>
        <v>162.86111159627217</v>
      </c>
      <c r="F7" s="19">
        <v>22136.730309310704</v>
      </c>
      <c r="G7" s="19">
        <v>22268.419275044813</v>
      </c>
      <c r="H7" s="15">
        <f t="shared" si="1"/>
        <v>-131.68896573410893</v>
      </c>
      <c r="I7" s="19">
        <v>33396.593096564073</v>
      </c>
      <c r="J7" s="19">
        <v>33774.753707694348</v>
      </c>
      <c r="K7" s="15">
        <f t="shared" si="3"/>
        <v>-378.16061113027536</v>
      </c>
      <c r="L7" s="19">
        <v>46135.723157219029</v>
      </c>
      <c r="M7" s="19">
        <v>47167.088084710878</v>
      </c>
      <c r="N7" s="15">
        <f t="shared" si="5"/>
        <v>-1031.3649274918498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13</v>
      </c>
      <c r="B8" s="18" t="s">
        <v>14</v>
      </c>
      <c r="C8" s="19">
        <v>1330.6666215893249</v>
      </c>
      <c r="D8" s="19">
        <v>1239.2276892385314</v>
      </c>
      <c r="E8" s="15">
        <f t="shared" si="6"/>
        <v>91.438932350793493</v>
      </c>
      <c r="F8" s="19">
        <v>2935.7867250215754</v>
      </c>
      <c r="G8" s="19">
        <v>2557.007619863241</v>
      </c>
      <c r="H8" s="15">
        <f t="shared" si="1"/>
        <v>378.77910515833446</v>
      </c>
      <c r="I8" s="19">
        <v>4674.2262516099054</v>
      </c>
      <c r="J8" s="19">
        <v>4105.5928860120821</v>
      </c>
      <c r="K8" s="15">
        <f t="shared" si="3"/>
        <v>568.63336559782329</v>
      </c>
      <c r="L8" s="19">
        <v>6324.5744482820919</v>
      </c>
      <c r="M8" s="19">
        <v>5697.3496099401218</v>
      </c>
      <c r="N8" s="15">
        <f t="shared" si="5"/>
        <v>627.2248383419701</v>
      </c>
    </row>
    <row r="9" spans="1:55" ht="18.75" customHeight="1" x14ac:dyDescent="0.25">
      <c r="A9" s="17" t="s">
        <v>15</v>
      </c>
      <c r="B9" s="20" t="s">
        <v>16</v>
      </c>
      <c r="C9" s="15">
        <f>+C10+C11+C21</f>
        <v>637.64759413463673</v>
      </c>
      <c r="D9" s="15">
        <f>+D10+D11+D21</f>
        <v>453.4957529164671</v>
      </c>
      <c r="E9" s="15">
        <f t="shared" si="6"/>
        <v>184.15184121816964</v>
      </c>
      <c r="F9" s="15">
        <f t="shared" ref="F9:G9" si="7">+F10+F11+F21</f>
        <v>1136.7331062991716</v>
      </c>
      <c r="G9" s="15">
        <f t="shared" si="7"/>
        <v>1852.6784104852741</v>
      </c>
      <c r="H9" s="15">
        <f t="shared" si="1"/>
        <v>-715.94530418610248</v>
      </c>
      <c r="I9" s="15">
        <f t="shared" ref="I9:J9" si="8">+I10+I11+I21</f>
        <v>1709.5422901466818</v>
      </c>
      <c r="J9" s="15">
        <f t="shared" si="8"/>
        <v>3215.81795114242</v>
      </c>
      <c r="K9" s="15">
        <f t="shared" si="3"/>
        <v>-1506.2756609957382</v>
      </c>
      <c r="L9" s="15">
        <f t="shared" ref="L9:M9" si="9">+L10+L11+L21</f>
        <v>2307.9505533408951</v>
      </c>
      <c r="M9" s="15">
        <f t="shared" si="9"/>
        <v>4709.0348006143477</v>
      </c>
      <c r="N9" s="15">
        <f t="shared" si="5"/>
        <v>-2401.0842472734525</v>
      </c>
    </row>
    <row r="10" spans="1:55" ht="18.75" customHeight="1" x14ac:dyDescent="0.3">
      <c r="A10" s="17" t="s">
        <v>17</v>
      </c>
      <c r="B10" s="21" t="s">
        <v>18</v>
      </c>
      <c r="C10" s="19">
        <v>298.74526986656042</v>
      </c>
      <c r="D10" s="19">
        <v>11.724092146318794</v>
      </c>
      <c r="E10" s="15">
        <f t="shared" si="6"/>
        <v>287.02117772024161</v>
      </c>
      <c r="F10" s="19">
        <v>597.49053973312084</v>
      </c>
      <c r="G10" s="19">
        <v>26.644758680209787</v>
      </c>
      <c r="H10" s="15">
        <f t="shared" si="1"/>
        <v>570.84578105291109</v>
      </c>
      <c r="I10" s="19">
        <v>896.23580959968126</v>
      </c>
      <c r="J10" s="19">
        <v>38.319059948217486</v>
      </c>
      <c r="K10" s="15">
        <f t="shared" si="3"/>
        <v>857.91674965146376</v>
      </c>
      <c r="L10" s="19">
        <v>1211.578038903273</v>
      </c>
      <c r="M10" s="19">
        <v>59.26110336586337</v>
      </c>
      <c r="N10" s="15">
        <f t="shared" si="5"/>
        <v>1152.3169355374096</v>
      </c>
    </row>
    <row r="11" spans="1:55" ht="18.75" customHeight="1" x14ac:dyDescent="0.3">
      <c r="A11" s="17" t="s">
        <v>19</v>
      </c>
      <c r="B11" s="21" t="s">
        <v>20</v>
      </c>
      <c r="C11" s="15">
        <f>+C12+C16+C19+C20</f>
        <v>197.28003883688504</v>
      </c>
      <c r="D11" s="15">
        <f>+D12+D16+D19+D20</f>
        <v>403.58423195910507</v>
      </c>
      <c r="E11" s="15">
        <f t="shared" si="6"/>
        <v>-206.30419312222003</v>
      </c>
      <c r="F11" s="15">
        <f t="shared" ref="F11:G11" si="10">+F12+F16+F19+F20</f>
        <v>361.05864170483966</v>
      </c>
      <c r="G11" s="15">
        <f t="shared" si="10"/>
        <v>1743.5159297616678</v>
      </c>
      <c r="H11" s="15">
        <f t="shared" si="1"/>
        <v>-1382.4572880568282</v>
      </c>
      <c r="I11" s="15">
        <f t="shared" ref="I11:J11" si="11">+I12+I16+I19+I20</f>
        <v>551.11914432715935</v>
      </c>
      <c r="J11" s="15">
        <f t="shared" si="11"/>
        <v>3054.0309111066849</v>
      </c>
      <c r="K11" s="15">
        <f t="shared" si="3"/>
        <v>-2502.9117667795254</v>
      </c>
      <c r="L11" s="15">
        <f t="shared" ref="L11:M11" si="12">+L12+L16+L19+L20</f>
        <v>764.49355540065051</v>
      </c>
      <c r="M11" s="15">
        <f t="shared" si="12"/>
        <v>4447.0666435636986</v>
      </c>
      <c r="N11" s="15">
        <f t="shared" si="5"/>
        <v>-3682.5730881630479</v>
      </c>
    </row>
    <row r="12" spans="1:55" ht="18.75" customHeight="1" x14ac:dyDescent="0.3">
      <c r="A12" s="17" t="s">
        <v>21</v>
      </c>
      <c r="B12" s="22" t="s">
        <v>22</v>
      </c>
      <c r="C12" s="15">
        <f>SUM(C13:C15)</f>
        <v>37.759742415189535</v>
      </c>
      <c r="D12" s="15">
        <f>SUM(D13:D15)</f>
        <v>274.44738431919274</v>
      </c>
      <c r="E12" s="15">
        <f t="shared" si="6"/>
        <v>-236.68764190400321</v>
      </c>
      <c r="F12" s="15">
        <f t="shared" ref="F12:G12" si="13">SUM(F13:F15)</f>
        <v>82.378593241718107</v>
      </c>
      <c r="G12" s="15">
        <f t="shared" si="13"/>
        <v>1387.1304919338779</v>
      </c>
      <c r="H12" s="15">
        <f t="shared" si="1"/>
        <v>-1304.7518986921598</v>
      </c>
      <c r="I12" s="15">
        <f t="shared" ref="I12:J12" si="14">SUM(I13:I15)</f>
        <v>128.94637522405895</v>
      </c>
      <c r="J12" s="15">
        <f t="shared" si="14"/>
        <v>2540.7248821615876</v>
      </c>
      <c r="K12" s="15">
        <f t="shared" si="3"/>
        <v>-2411.7785069375286</v>
      </c>
      <c r="L12" s="15">
        <f t="shared" ref="L12:M12" si="15">SUM(L13:L15)</f>
        <v>179.72847374361018</v>
      </c>
      <c r="M12" s="15">
        <f t="shared" si="15"/>
        <v>3752.6289583748257</v>
      </c>
      <c r="N12" s="15">
        <f t="shared" si="5"/>
        <v>-3572.9004846312155</v>
      </c>
    </row>
    <row r="13" spans="1:55" ht="18.75" customHeight="1" x14ac:dyDescent="0.3">
      <c r="A13" s="17" t="s">
        <v>23</v>
      </c>
      <c r="B13" s="23" t="s">
        <v>24</v>
      </c>
      <c r="C13" s="19">
        <v>8.2984797185154946E-2</v>
      </c>
      <c r="D13" s="19">
        <v>36.711707495186886</v>
      </c>
      <c r="E13" s="15">
        <f t="shared" si="6"/>
        <v>-36.628722698001731</v>
      </c>
      <c r="F13" s="19">
        <v>7.0250780057093536</v>
      </c>
      <c r="G13" s="19">
        <v>911.65913828586622</v>
      </c>
      <c r="H13" s="15">
        <f t="shared" si="1"/>
        <v>-904.63406028015686</v>
      </c>
      <c r="I13" s="19">
        <v>15.91610237004582</v>
      </c>
      <c r="J13" s="19">
        <v>1827.5178516895703</v>
      </c>
      <c r="K13" s="15">
        <f t="shared" si="3"/>
        <v>-1811.6017493195245</v>
      </c>
      <c r="L13" s="19">
        <v>29.021443271592659</v>
      </c>
      <c r="M13" s="19">
        <v>2801.6862510788023</v>
      </c>
      <c r="N13" s="15">
        <f t="shared" si="5"/>
        <v>-2772.6648078072099</v>
      </c>
    </row>
    <row r="14" spans="1:55" ht="18.75" customHeight="1" x14ac:dyDescent="0.3">
      <c r="A14" s="17" t="s">
        <v>25</v>
      </c>
      <c r="B14" s="23" t="s">
        <v>26</v>
      </c>
      <c r="C14" s="19">
        <v>24.688807010555664</v>
      </c>
      <c r="D14" s="19">
        <v>171.09722498838212</v>
      </c>
      <c r="E14" s="15">
        <f t="shared" si="6"/>
        <v>-146.40841797782645</v>
      </c>
      <c r="F14" s="19">
        <v>49.377614021111327</v>
      </c>
      <c r="G14" s="19">
        <v>342.19444997676425</v>
      </c>
      <c r="H14" s="15">
        <f t="shared" si="1"/>
        <v>-292.81683595565289</v>
      </c>
      <c r="I14" s="19">
        <v>74.066421031666991</v>
      </c>
      <c r="J14" s="19">
        <v>513.29167496514629</v>
      </c>
      <c r="K14" s="15">
        <f t="shared" si="3"/>
        <v>-439.22525393347928</v>
      </c>
      <c r="L14" s="19">
        <v>98.755228042222654</v>
      </c>
      <c r="M14" s="19">
        <v>684.38889995352849</v>
      </c>
      <c r="N14" s="15">
        <f t="shared" si="5"/>
        <v>-585.63367191130578</v>
      </c>
    </row>
    <row r="15" spans="1:55" ht="18.75" customHeight="1" x14ac:dyDescent="0.25">
      <c r="A15" s="17" t="s">
        <v>27</v>
      </c>
      <c r="B15" s="24" t="s">
        <v>28</v>
      </c>
      <c r="C15" s="19">
        <v>12.987950607448715</v>
      </c>
      <c r="D15" s="19">
        <v>66.638451835623712</v>
      </c>
      <c r="E15" s="15">
        <f t="shared" si="6"/>
        <v>-53.650501228174996</v>
      </c>
      <c r="F15" s="19">
        <v>25.97590121489743</v>
      </c>
      <c r="G15" s="19">
        <v>133.27690367124742</v>
      </c>
      <c r="H15" s="15">
        <f t="shared" si="1"/>
        <v>-107.30100245634999</v>
      </c>
      <c r="I15" s="19">
        <v>38.963851822346143</v>
      </c>
      <c r="J15" s="19">
        <v>199.91535550687112</v>
      </c>
      <c r="K15" s="15">
        <f t="shared" si="3"/>
        <v>-160.95150368452499</v>
      </c>
      <c r="L15" s="19">
        <v>51.95180242979486</v>
      </c>
      <c r="M15" s="19">
        <v>266.55380734249485</v>
      </c>
      <c r="N15" s="15">
        <f t="shared" si="5"/>
        <v>-214.60200491269998</v>
      </c>
    </row>
    <row r="16" spans="1:55" ht="18.75" customHeight="1" x14ac:dyDescent="0.3">
      <c r="A16" s="17" t="s">
        <v>29</v>
      </c>
      <c r="B16" s="25" t="s">
        <v>30</v>
      </c>
      <c r="C16" s="15">
        <f>SUM(C17:C18)</f>
        <v>139.22857332536677</v>
      </c>
      <c r="D16" s="15">
        <f>SUM(D17:D18)</f>
        <v>49.117041757949941</v>
      </c>
      <c r="E16" s="15">
        <f t="shared" si="6"/>
        <v>90.111531567416819</v>
      </c>
      <c r="F16" s="15">
        <f t="shared" ref="F16:G16" si="16">SUM(F17:F18)</f>
        <v>241.60193852486225</v>
      </c>
      <c r="G16" s="15">
        <f t="shared" si="16"/>
        <v>191.83429595698067</v>
      </c>
      <c r="H16" s="15">
        <f t="shared" si="1"/>
        <v>49.76764256788158</v>
      </c>
      <c r="I16" s="15">
        <f t="shared" ref="I16:J16" si="17">SUM(I17:I18)</f>
        <v>365.05012281749987</v>
      </c>
      <c r="J16" s="15">
        <f t="shared" si="17"/>
        <v>246.62749784239526</v>
      </c>
      <c r="K16" s="15">
        <f t="shared" si="3"/>
        <v>118.42262497510461</v>
      </c>
      <c r="L16" s="15">
        <f t="shared" ref="L16:M16" si="18">SUM(L17:L18)</f>
        <v>508.36486755626368</v>
      </c>
      <c r="M16" s="15">
        <f t="shared" si="18"/>
        <v>296.39182101838946</v>
      </c>
      <c r="N16" s="15">
        <f t="shared" si="5"/>
        <v>211.97304653787421</v>
      </c>
    </row>
    <row r="17" spans="1:14" ht="18.75" customHeight="1" x14ac:dyDescent="0.3">
      <c r="A17" s="17" t="s">
        <v>31</v>
      </c>
      <c r="B17" s="23" t="s">
        <v>32</v>
      </c>
      <c r="C17" s="19">
        <v>0.86304189072561899</v>
      </c>
      <c r="D17" s="19">
        <v>0.33193918874062273</v>
      </c>
      <c r="E17" s="15">
        <f t="shared" si="6"/>
        <v>0.53110270198499632</v>
      </c>
      <c r="F17" s="19">
        <v>3.2861979685321647</v>
      </c>
      <c r="G17" s="19">
        <v>0.8962358095996813</v>
      </c>
      <c r="H17" s="15">
        <f t="shared" si="1"/>
        <v>2.3899621589324833</v>
      </c>
      <c r="I17" s="19">
        <v>6.7051716125605783</v>
      </c>
      <c r="J17" s="19">
        <v>10.655247958573989</v>
      </c>
      <c r="K17" s="15">
        <f t="shared" si="3"/>
        <v>-3.950076346013411</v>
      </c>
      <c r="L17" s="19">
        <v>9.4602668791077473</v>
      </c>
      <c r="M17" s="19">
        <v>13.74228241386178</v>
      </c>
      <c r="N17" s="15">
        <f t="shared" si="5"/>
        <v>-4.2820155347540325</v>
      </c>
    </row>
    <row r="18" spans="1:14" ht="18.75" customHeight="1" x14ac:dyDescent="0.3">
      <c r="A18" s="17" t="s">
        <v>33</v>
      </c>
      <c r="B18" s="23" t="s">
        <v>34</v>
      </c>
      <c r="C18" s="19">
        <v>138.36553143464116</v>
      </c>
      <c r="D18" s="19">
        <v>48.785102569209322</v>
      </c>
      <c r="E18" s="15">
        <f t="shared" si="6"/>
        <v>89.580428865431827</v>
      </c>
      <c r="F18" s="19">
        <v>238.31574055633007</v>
      </c>
      <c r="G18" s="19">
        <v>190.93806014738098</v>
      </c>
      <c r="H18" s="15">
        <f t="shared" si="1"/>
        <v>47.377680408949089</v>
      </c>
      <c r="I18" s="19">
        <v>358.34495120493926</v>
      </c>
      <c r="J18" s="19">
        <v>235.97224988382126</v>
      </c>
      <c r="K18" s="15">
        <f t="shared" si="3"/>
        <v>122.372701321118</v>
      </c>
      <c r="L18" s="19">
        <v>498.90460067715594</v>
      </c>
      <c r="M18" s="19">
        <v>282.64953860452766</v>
      </c>
      <c r="N18" s="15">
        <f t="shared" si="5"/>
        <v>216.25506207262828</v>
      </c>
    </row>
    <row r="19" spans="1:14" ht="18.75" customHeight="1" x14ac:dyDescent="0.3">
      <c r="A19" s="17" t="s">
        <v>35</v>
      </c>
      <c r="B19" s="25" t="s">
        <v>36</v>
      </c>
      <c r="C19" s="19">
        <v>20.091723096328753</v>
      </c>
      <c r="D19" s="19">
        <v>80.019805881962412</v>
      </c>
      <c r="E19" s="15">
        <f t="shared" si="6"/>
        <v>-59.928082785633663</v>
      </c>
      <c r="F19" s="19">
        <v>36.678109938259304</v>
      </c>
      <c r="G19" s="19">
        <v>164.55114187080926</v>
      </c>
      <c r="H19" s="15">
        <f t="shared" si="1"/>
        <v>-127.87303193254996</v>
      </c>
      <c r="I19" s="19">
        <v>56.522646285600473</v>
      </c>
      <c r="J19" s="19">
        <v>266.67853110270198</v>
      </c>
      <c r="K19" s="15">
        <f t="shared" si="3"/>
        <v>-210.15588481710151</v>
      </c>
      <c r="L19" s="19">
        <v>75.600214100776739</v>
      </c>
      <c r="M19" s="19">
        <v>398.04586417048392</v>
      </c>
      <c r="N19" s="15">
        <f t="shared" si="5"/>
        <v>-322.4456500697072</v>
      </c>
    </row>
    <row r="20" spans="1:14" ht="18.75" customHeight="1" x14ac:dyDescent="0.3">
      <c r="A20" s="17" t="s">
        <v>37</v>
      </c>
      <c r="B20" s="25" t="s">
        <v>38</v>
      </c>
      <c r="C20" s="19">
        <v>0.2</v>
      </c>
      <c r="D20" s="19">
        <v>0</v>
      </c>
      <c r="E20" s="15">
        <f t="shared" si="6"/>
        <v>0.2</v>
      </c>
      <c r="F20" s="19">
        <v>0.4</v>
      </c>
      <c r="G20" s="19">
        <v>0</v>
      </c>
      <c r="H20" s="15">
        <f t="shared" si="1"/>
        <v>0.4</v>
      </c>
      <c r="I20" s="19">
        <v>0.6</v>
      </c>
      <c r="J20" s="19">
        <v>0</v>
      </c>
      <c r="K20" s="15">
        <f t="shared" si="3"/>
        <v>0.6</v>
      </c>
      <c r="L20" s="19">
        <v>0.8</v>
      </c>
      <c r="M20" s="19">
        <v>0</v>
      </c>
      <c r="N20" s="15">
        <f t="shared" si="5"/>
        <v>0.8</v>
      </c>
    </row>
    <row r="21" spans="1:14" ht="18.75" customHeight="1" x14ac:dyDescent="0.3">
      <c r="A21" s="17" t="s">
        <v>39</v>
      </c>
      <c r="B21" s="21" t="s">
        <v>40</v>
      </c>
      <c r="C21" s="15">
        <f>SUM(C22:C23)</f>
        <v>141.62228543119124</v>
      </c>
      <c r="D21" s="15">
        <f>SUM(D22:D23)</f>
        <v>38.187428811043205</v>
      </c>
      <c r="E21" s="15">
        <f t="shared" si="6"/>
        <v>103.43485662014804</v>
      </c>
      <c r="F21" s="15">
        <f t="shared" ref="F21:G21" si="19">SUM(F22:F23)</f>
        <v>178.18392486121104</v>
      </c>
      <c r="G21" s="15">
        <f t="shared" si="19"/>
        <v>82.517722043396432</v>
      </c>
      <c r="H21" s="15">
        <f t="shared" si="1"/>
        <v>95.666202817814607</v>
      </c>
      <c r="I21" s="15">
        <f t="shared" ref="I21:J21" si="20">SUM(I22:I23)</f>
        <v>262.1873362198412</v>
      </c>
      <c r="J21" s="15">
        <f t="shared" si="20"/>
        <v>123.46798008751787</v>
      </c>
      <c r="K21" s="15">
        <f t="shared" si="3"/>
        <v>138.71935613232333</v>
      </c>
      <c r="L21" s="15">
        <f t="shared" ref="L21:M21" si="21">SUM(L22:L23)</f>
        <v>331.87895903697154</v>
      </c>
      <c r="M21" s="15">
        <f t="shared" si="21"/>
        <v>202.70705368478622</v>
      </c>
      <c r="N21" s="15">
        <f t="shared" si="5"/>
        <v>129.17190535218532</v>
      </c>
    </row>
    <row r="22" spans="1:14" ht="18.75" customHeight="1" x14ac:dyDescent="0.25">
      <c r="A22" s="17" t="s">
        <v>41</v>
      </c>
      <c r="B22" s="26" t="s">
        <v>42</v>
      </c>
      <c r="C22" s="19">
        <v>141.62228543119124</v>
      </c>
      <c r="D22" s="19">
        <v>38.187428811043205</v>
      </c>
      <c r="E22" s="15">
        <f t="shared" si="6"/>
        <v>103.43485662014804</v>
      </c>
      <c r="F22" s="19">
        <v>178.18392486121104</v>
      </c>
      <c r="G22" s="19">
        <v>82.517722043396432</v>
      </c>
      <c r="H22" s="15">
        <f t="shared" si="1"/>
        <v>95.666202817814607</v>
      </c>
      <c r="I22" s="19">
        <v>262.1873362198412</v>
      </c>
      <c r="J22" s="19">
        <v>123.46798008751787</v>
      </c>
      <c r="K22" s="15">
        <f t="shared" si="3"/>
        <v>138.71935613232333</v>
      </c>
      <c r="L22" s="19">
        <v>331.87895903697154</v>
      </c>
      <c r="M22" s="19">
        <v>202.70705368478622</v>
      </c>
      <c r="N22" s="15">
        <f t="shared" si="5"/>
        <v>129.17190535218532</v>
      </c>
    </row>
    <row r="23" spans="1:14" ht="18.75" customHeight="1" x14ac:dyDescent="0.25">
      <c r="A23" s="17" t="s">
        <v>43</v>
      </c>
      <c r="B23" s="26" t="s">
        <v>44</v>
      </c>
      <c r="C23" s="19">
        <v>0</v>
      </c>
      <c r="D23" s="19">
        <v>0</v>
      </c>
      <c r="E23" s="15">
        <f t="shared" si="6"/>
        <v>0</v>
      </c>
      <c r="F23" s="19">
        <v>0</v>
      </c>
      <c r="G23" s="19">
        <v>0</v>
      </c>
      <c r="H23" s="15">
        <f t="shared" si="1"/>
        <v>0</v>
      </c>
      <c r="I23" s="19">
        <v>0</v>
      </c>
      <c r="J23" s="19">
        <v>0</v>
      </c>
      <c r="K23" s="15">
        <f t="shared" si="3"/>
        <v>0</v>
      </c>
      <c r="L23" s="19">
        <v>0</v>
      </c>
      <c r="M23" s="19">
        <v>0</v>
      </c>
      <c r="N23" s="15">
        <f t="shared" si="5"/>
        <v>0</v>
      </c>
    </row>
    <row r="24" spans="1:14" ht="18.75" customHeight="1" x14ac:dyDescent="0.3">
      <c r="A24" s="17" t="s">
        <v>45</v>
      </c>
      <c r="B24" s="27" t="s">
        <v>46</v>
      </c>
      <c r="C24" s="15">
        <f>SUM(C25:C26)</f>
        <v>173.41787921064633</v>
      </c>
      <c r="D24" s="15">
        <f>SUM(D25:D26)</f>
        <v>411.89555598614197</v>
      </c>
      <c r="E24" s="15">
        <f t="shared" si="6"/>
        <v>-238.47767677549564</v>
      </c>
      <c r="F24" s="15">
        <f t="shared" ref="F24:G24" si="22">SUM(F25:F26)</f>
        <v>420.18957311395985</v>
      </c>
      <c r="G24" s="15">
        <f t="shared" si="22"/>
        <v>758.63277918477854</v>
      </c>
      <c r="H24" s="15">
        <f t="shared" si="1"/>
        <v>-338.44320607081869</v>
      </c>
      <c r="I24" s="15">
        <f t="shared" ref="I24:J24" si="23">SUM(I25:I26)</f>
        <v>755.25606814847845</v>
      </c>
      <c r="J24" s="15">
        <f t="shared" si="23"/>
        <v>1282.6928112555081</v>
      </c>
      <c r="K24" s="15">
        <f t="shared" si="3"/>
        <v>-527.43674310702966</v>
      </c>
      <c r="L24" s="15">
        <f t="shared" ref="L24:M24" si="24">SUM(L25:L26)</f>
        <v>1337.2440576263757</v>
      </c>
      <c r="M24" s="15">
        <f t="shared" si="24"/>
        <v>1834.5265651162495</v>
      </c>
      <c r="N24" s="15">
        <f t="shared" si="5"/>
        <v>-497.28250748987375</v>
      </c>
    </row>
    <row r="25" spans="1:14" ht="18.75" customHeight="1" x14ac:dyDescent="0.25">
      <c r="A25" s="17" t="s">
        <v>47</v>
      </c>
      <c r="B25" s="26" t="s">
        <v>42</v>
      </c>
      <c r="C25" s="19">
        <v>15.252175167627042</v>
      </c>
      <c r="D25" s="19">
        <v>125.7905304268244</v>
      </c>
      <c r="E25" s="15">
        <f t="shared" si="6"/>
        <v>-110.53835525919736</v>
      </c>
      <c r="F25" s="19">
        <v>59.408188263664464</v>
      </c>
      <c r="G25" s="19">
        <v>175.2264192299223</v>
      </c>
      <c r="H25" s="15">
        <f t="shared" si="1"/>
        <v>-115.81823096625783</v>
      </c>
      <c r="I25" s="19">
        <v>98.706907954626004</v>
      </c>
      <c r="J25" s="19">
        <v>261.21634574398985</v>
      </c>
      <c r="K25" s="15">
        <f t="shared" si="3"/>
        <v>-162.50943778936386</v>
      </c>
      <c r="L25" s="19">
        <v>283.19108013185269</v>
      </c>
      <c r="M25" s="19">
        <v>395.76934543889433</v>
      </c>
      <c r="N25" s="15">
        <f t="shared" si="5"/>
        <v>-112.57826530704165</v>
      </c>
    </row>
    <row r="26" spans="1:14" ht="18.75" customHeight="1" x14ac:dyDescent="0.25">
      <c r="A26" s="17" t="s">
        <v>48</v>
      </c>
      <c r="B26" s="26" t="s">
        <v>44</v>
      </c>
      <c r="C26" s="19">
        <v>158.1657040430193</v>
      </c>
      <c r="D26" s="19">
        <v>286.10502555931754</v>
      </c>
      <c r="E26" s="15">
        <f t="shared" si="6"/>
        <v>-127.93932151629824</v>
      </c>
      <c r="F26" s="19">
        <v>360.78138485029541</v>
      </c>
      <c r="G26" s="19">
        <v>583.40635995485627</v>
      </c>
      <c r="H26" s="15">
        <f t="shared" si="1"/>
        <v>-222.62497510456086</v>
      </c>
      <c r="I26" s="19">
        <v>656.54916019385246</v>
      </c>
      <c r="J26" s="19">
        <v>1021.4764655115182</v>
      </c>
      <c r="K26" s="15">
        <f t="shared" si="3"/>
        <v>-364.92730531766574</v>
      </c>
      <c r="L26" s="19">
        <v>1054.052977494523</v>
      </c>
      <c r="M26" s="19">
        <v>1438.7572196773551</v>
      </c>
      <c r="N26" s="15">
        <f t="shared" si="5"/>
        <v>-384.7042421828321</v>
      </c>
    </row>
    <row r="27" spans="1:14" ht="18.75" customHeight="1" x14ac:dyDescent="0.3">
      <c r="A27" s="13" t="s">
        <v>49</v>
      </c>
      <c r="B27" s="28" t="s">
        <v>50</v>
      </c>
      <c r="C27" s="15">
        <f>SUM(C28:C29)</f>
        <v>148.20952001593307</v>
      </c>
      <c r="D27" s="15">
        <f>SUM(D28:D29)</f>
        <v>7.5587532364070888</v>
      </c>
      <c r="E27" s="15">
        <f t="shared" si="6"/>
        <v>140.65076677952598</v>
      </c>
      <c r="F27" s="15">
        <f t="shared" ref="F27:G27" si="25">SUM(F28:F29)</f>
        <v>208.7034455287791</v>
      </c>
      <c r="G27" s="15">
        <f t="shared" si="25"/>
        <v>23.423122883887668</v>
      </c>
      <c r="H27" s="15">
        <f t="shared" si="1"/>
        <v>185.28032264489144</v>
      </c>
      <c r="I27" s="15">
        <f t="shared" ref="I27:J27" si="26">SUM(I28:I29)</f>
        <v>265.57790612759743</v>
      </c>
      <c r="J27" s="15">
        <f t="shared" si="26"/>
        <v>45.34173139480847</v>
      </c>
      <c r="K27" s="15">
        <f t="shared" si="3"/>
        <v>220.23617473278895</v>
      </c>
      <c r="L27" s="15">
        <f t="shared" ref="L27:M27" si="27">SUM(L28:L29)</f>
        <v>548.84280258274998</v>
      </c>
      <c r="M27" s="15">
        <f t="shared" si="27"/>
        <v>88.853640635995475</v>
      </c>
      <c r="N27" s="15">
        <f t="shared" si="5"/>
        <v>459.98916194675451</v>
      </c>
    </row>
    <row r="28" spans="1:14" ht="18.75" customHeight="1" x14ac:dyDescent="0.3">
      <c r="A28" s="17" t="s">
        <v>51</v>
      </c>
      <c r="B28" s="21" t="s">
        <v>52</v>
      </c>
      <c r="C28" s="19">
        <v>3.7595432516762934</v>
      </c>
      <c r="D28" s="19">
        <v>2.0087300006638782</v>
      </c>
      <c r="E28" s="15">
        <f t="shared" si="6"/>
        <v>1.7508132510124153</v>
      </c>
      <c r="F28" s="19">
        <v>4.6471486423687178</v>
      </c>
      <c r="G28" s="19">
        <v>4.6088096660691749</v>
      </c>
      <c r="H28" s="15">
        <f t="shared" si="1"/>
        <v>3.8338976299542971E-2</v>
      </c>
      <c r="I28" s="19">
        <v>5.5533426276306184</v>
      </c>
      <c r="J28" s="19">
        <v>18.215660890924781</v>
      </c>
      <c r="K28" s="15">
        <f t="shared" si="3"/>
        <v>-12.662318263294162</v>
      </c>
      <c r="L28" s="19">
        <v>5.8592492730531767</v>
      </c>
      <c r="M28" s="19">
        <v>46.246499926973371</v>
      </c>
      <c r="N28" s="15">
        <f t="shared" si="5"/>
        <v>-40.387250653920191</v>
      </c>
    </row>
    <row r="29" spans="1:14" ht="18.75" customHeight="1" x14ac:dyDescent="0.3">
      <c r="A29" s="17" t="s">
        <v>53</v>
      </c>
      <c r="B29" s="21" t="s">
        <v>54</v>
      </c>
      <c r="C29" s="19">
        <v>144.44997676425677</v>
      </c>
      <c r="D29" s="19">
        <v>5.5500232357432111</v>
      </c>
      <c r="E29" s="15">
        <f t="shared" si="6"/>
        <v>138.89995352851355</v>
      </c>
      <c r="F29" s="19">
        <v>204.05629688641039</v>
      </c>
      <c r="G29" s="19">
        <v>18.814313217818494</v>
      </c>
      <c r="H29" s="15">
        <f t="shared" si="1"/>
        <v>185.2419836685919</v>
      </c>
      <c r="I29" s="19">
        <v>260.0245634999668</v>
      </c>
      <c r="J29" s="19">
        <v>27.126070503883689</v>
      </c>
      <c r="K29" s="15">
        <f t="shared" si="3"/>
        <v>232.89849299608312</v>
      </c>
      <c r="L29" s="19">
        <v>542.98355330969684</v>
      </c>
      <c r="M29" s="19">
        <v>42.607140709022097</v>
      </c>
      <c r="N29" s="15">
        <f t="shared" si="5"/>
        <v>500.37641260067477</v>
      </c>
    </row>
    <row r="30" spans="1:14" ht="18.75" customHeight="1" x14ac:dyDescent="0.3">
      <c r="A30" s="17"/>
      <c r="B30" s="21"/>
      <c r="C30" s="12" t="s">
        <v>55</v>
      </c>
      <c r="D30" s="12" t="s">
        <v>56</v>
      </c>
      <c r="E30" s="12" t="s">
        <v>57</v>
      </c>
      <c r="F30" s="12" t="s">
        <v>55</v>
      </c>
      <c r="G30" s="12" t="s">
        <v>56</v>
      </c>
      <c r="H30" s="12" t="s">
        <v>57</v>
      </c>
      <c r="I30" s="12" t="s">
        <v>55</v>
      </c>
      <c r="J30" s="12" t="s">
        <v>56</v>
      </c>
      <c r="K30" s="12" t="s">
        <v>57</v>
      </c>
      <c r="L30" s="12" t="s">
        <v>55</v>
      </c>
      <c r="M30" s="12" t="s">
        <v>56</v>
      </c>
      <c r="N30" s="12" t="s">
        <v>57</v>
      </c>
    </row>
    <row r="31" spans="1:14" ht="18.75" customHeight="1" x14ac:dyDescent="0.3">
      <c r="A31" s="13" t="s">
        <v>58</v>
      </c>
      <c r="B31" s="29" t="s">
        <v>59</v>
      </c>
      <c r="C31" s="15">
        <f>+C32+C35+E38+C39+C48</f>
        <v>3090.4022077275445</v>
      </c>
      <c r="D31" s="15">
        <f>+D32+D35+D39</f>
        <v>2269.4575474472781</v>
      </c>
      <c r="E31" s="15">
        <f t="shared" ref="E31" si="28">+C31-D31</f>
        <v>820.94466028026636</v>
      </c>
      <c r="F31" s="15">
        <f t="shared" ref="F31" si="29">+F32+F35+H38+F39+F48</f>
        <v>4260.5520059085175</v>
      </c>
      <c r="G31" s="15">
        <f t="shared" ref="G31" si="30">+G32+G35+G39</f>
        <v>4346.9781056952306</v>
      </c>
      <c r="H31" s="15">
        <f t="shared" ref="H31:H37" si="31">+F31-G31</f>
        <v>-86.426099786713166</v>
      </c>
      <c r="I31" s="15">
        <f t="shared" ref="I31" si="32">+I32+I35+K38+I39+I48</f>
        <v>4712.436230033858</v>
      </c>
      <c r="J31" s="15">
        <f t="shared" ref="J31" si="33">+J32+J35+J39</f>
        <v>6062.8646125747327</v>
      </c>
      <c r="K31" s="15">
        <f t="shared" ref="K31:K37" si="34">+I31-J31</f>
        <v>-1350.4283825408747</v>
      </c>
      <c r="L31" s="15">
        <f t="shared" ref="L31" si="35">+L32+L35+N38+L39+L48</f>
        <v>6394.947795857398</v>
      </c>
      <c r="M31" s="15">
        <f t="shared" ref="M31" si="36">+M32+M35+M39</f>
        <v>9077.8464719511376</v>
      </c>
      <c r="N31" s="15">
        <f t="shared" ref="N31:N37" si="37">+L31-M31</f>
        <v>-2682.8986760937396</v>
      </c>
    </row>
    <row r="32" spans="1:14" ht="18.75" customHeight="1" x14ac:dyDescent="0.25">
      <c r="A32" s="17" t="s">
        <v>60</v>
      </c>
      <c r="B32" s="18" t="s">
        <v>22</v>
      </c>
      <c r="C32" s="15">
        <f>+C33+C34</f>
        <v>541.32676093739622</v>
      </c>
      <c r="D32" s="15">
        <f>+D33+D34</f>
        <v>429.77760069032422</v>
      </c>
      <c r="E32" s="15">
        <f t="shared" si="6"/>
        <v>111.549160247072</v>
      </c>
      <c r="F32" s="15">
        <f t="shared" ref="F32:G32" si="38">+F33+F34</f>
        <v>605.45366128925173</v>
      </c>
      <c r="G32" s="15">
        <f t="shared" si="38"/>
        <v>1371.1723865157846</v>
      </c>
      <c r="H32" s="15">
        <f t="shared" si="31"/>
        <v>-765.71872522653291</v>
      </c>
      <c r="I32" s="15">
        <f t="shared" ref="I32:J32" si="39">+I33+I34</f>
        <v>802.82244572794264</v>
      </c>
      <c r="J32" s="15">
        <f t="shared" si="39"/>
        <v>2268.0567800712479</v>
      </c>
      <c r="K32" s="15">
        <f t="shared" si="34"/>
        <v>-1465.2343343433054</v>
      </c>
      <c r="L32" s="15">
        <f t="shared" ref="L32:M32" si="40">+L33+L34</f>
        <v>1200.7742813516561</v>
      </c>
      <c r="M32" s="15">
        <f t="shared" si="40"/>
        <v>3644.328022306313</v>
      </c>
      <c r="N32" s="15">
        <f t="shared" si="37"/>
        <v>-2443.5537409546569</v>
      </c>
    </row>
    <row r="33" spans="1:14" ht="18.75" customHeight="1" x14ac:dyDescent="0.25">
      <c r="A33" s="17" t="s">
        <v>61</v>
      </c>
      <c r="B33" s="30" t="s">
        <v>62</v>
      </c>
      <c r="C33" s="19">
        <v>29.351888733983934</v>
      </c>
      <c r="D33" s="19">
        <v>251.99097120084667</v>
      </c>
      <c r="E33" s="15">
        <f t="shared" si="6"/>
        <v>-222.63908246686273</v>
      </c>
      <c r="F33" s="19">
        <v>74.313549757684385</v>
      </c>
      <c r="G33" s="19">
        <v>821.11595685369866</v>
      </c>
      <c r="H33" s="15">
        <f t="shared" si="31"/>
        <v>-746.80240709601424</v>
      </c>
      <c r="I33" s="19">
        <v>166.20298081391491</v>
      </c>
      <c r="J33" s="19">
        <v>1170.8649856079937</v>
      </c>
      <c r="K33" s="15">
        <f t="shared" si="34"/>
        <v>-1004.6620047940788</v>
      </c>
      <c r="L33" s="19">
        <v>408.30511850229038</v>
      </c>
      <c r="M33" s="19">
        <v>1863.6559782247889</v>
      </c>
      <c r="N33" s="15">
        <f t="shared" si="37"/>
        <v>-1455.3508597224986</v>
      </c>
    </row>
    <row r="34" spans="1:14" ht="18.75" customHeight="1" x14ac:dyDescent="0.25">
      <c r="A34" s="17" t="s">
        <v>63</v>
      </c>
      <c r="B34" s="30" t="s">
        <v>64</v>
      </c>
      <c r="C34" s="19">
        <v>511.9748722034123</v>
      </c>
      <c r="D34" s="19">
        <v>177.78662948947752</v>
      </c>
      <c r="E34" s="15">
        <f t="shared" si="6"/>
        <v>334.18824271393476</v>
      </c>
      <c r="F34" s="19">
        <v>531.1401115315673</v>
      </c>
      <c r="G34" s="19">
        <v>550.05642966208586</v>
      </c>
      <c r="H34" s="15">
        <f t="shared" si="31"/>
        <v>-18.916318130518562</v>
      </c>
      <c r="I34" s="19">
        <v>636.61946491402773</v>
      </c>
      <c r="J34" s="19">
        <v>1097.1917944632542</v>
      </c>
      <c r="K34" s="15">
        <f t="shared" si="34"/>
        <v>-460.57232954922642</v>
      </c>
      <c r="L34" s="19">
        <v>792.46916284936583</v>
      </c>
      <c r="M34" s="19">
        <v>1780.6720440815241</v>
      </c>
      <c r="N34" s="15">
        <f t="shared" si="37"/>
        <v>-988.20288123215823</v>
      </c>
    </row>
    <row r="35" spans="1:14" ht="18.75" customHeight="1" x14ac:dyDescent="0.25">
      <c r="A35" s="17" t="s">
        <v>65</v>
      </c>
      <c r="B35" s="18" t="s">
        <v>30</v>
      </c>
      <c r="C35" s="15">
        <f>+C36+C37</f>
        <v>1390.2904467901481</v>
      </c>
      <c r="D35" s="15">
        <f>+D36+D37</f>
        <v>-527.14930624709552</v>
      </c>
      <c r="E35" s="15">
        <f t="shared" si="6"/>
        <v>1917.4397530372435</v>
      </c>
      <c r="F35" s="15">
        <f t="shared" ref="F35:G35" si="41">+F36+F37</f>
        <v>1816.7433446192656</v>
      </c>
      <c r="G35" s="15">
        <f t="shared" si="41"/>
        <v>502.6555135099249</v>
      </c>
      <c r="H35" s="15">
        <f t="shared" si="31"/>
        <v>1314.0878311093406</v>
      </c>
      <c r="I35" s="15">
        <f t="shared" ref="I35:J35" si="42">+I36+I37</f>
        <v>2326.122784305915</v>
      </c>
      <c r="J35" s="15">
        <f t="shared" si="42"/>
        <v>552.61568080727614</v>
      </c>
      <c r="K35" s="15">
        <f t="shared" si="34"/>
        <v>1773.507103498639</v>
      </c>
      <c r="L35" s="15">
        <f t="shared" ref="L35:M35" si="43">+L36+L37</f>
        <v>2153.2505145057421</v>
      </c>
      <c r="M35" s="15">
        <f t="shared" si="43"/>
        <v>287.0311358959039</v>
      </c>
      <c r="N35" s="15">
        <f t="shared" si="37"/>
        <v>1866.2193786098383</v>
      </c>
    </row>
    <row r="36" spans="1:14" ht="18.75" customHeight="1" x14ac:dyDescent="0.25">
      <c r="A36" s="17" t="s">
        <v>66</v>
      </c>
      <c r="B36" s="30" t="s">
        <v>32</v>
      </c>
      <c r="C36" s="19">
        <v>12.909115050122816</v>
      </c>
      <c r="D36" s="19">
        <v>1.1186350660558984</v>
      </c>
      <c r="E36" s="15">
        <f t="shared" si="6"/>
        <v>11.790479984066918</v>
      </c>
      <c r="F36" s="19">
        <v>62.650202482905129</v>
      </c>
      <c r="G36" s="19">
        <v>0.24563499966806077</v>
      </c>
      <c r="H36" s="15">
        <f t="shared" si="31"/>
        <v>62.404567483237066</v>
      </c>
      <c r="I36" s="19">
        <v>152.98081391489077</v>
      </c>
      <c r="J36" s="19">
        <v>49.548562703312747</v>
      </c>
      <c r="K36" s="15">
        <f t="shared" si="34"/>
        <v>103.43225121157803</v>
      </c>
      <c r="L36" s="19">
        <v>218.42262497510455</v>
      </c>
      <c r="M36" s="19">
        <v>180.53508597224987</v>
      </c>
      <c r="N36" s="15">
        <f t="shared" si="37"/>
        <v>37.88753900285468</v>
      </c>
    </row>
    <row r="37" spans="1:14" ht="18.75" customHeight="1" x14ac:dyDescent="0.25">
      <c r="A37" s="17" t="s">
        <v>67</v>
      </c>
      <c r="B37" s="30" t="s">
        <v>34</v>
      </c>
      <c r="C37" s="19">
        <v>1377.3813317400252</v>
      </c>
      <c r="D37" s="19">
        <v>-528.26794131315137</v>
      </c>
      <c r="E37" s="15">
        <f t="shared" si="6"/>
        <v>1905.6492730531766</v>
      </c>
      <c r="F37" s="19">
        <v>1754.0931421363605</v>
      </c>
      <c r="G37" s="19">
        <v>502.40987851025682</v>
      </c>
      <c r="H37" s="15">
        <f t="shared" si="31"/>
        <v>1251.6832636261038</v>
      </c>
      <c r="I37" s="19">
        <v>2173.1419703910242</v>
      </c>
      <c r="J37" s="19">
        <v>503.06711810396342</v>
      </c>
      <c r="K37" s="15">
        <f t="shared" si="34"/>
        <v>1670.0748522870608</v>
      </c>
      <c r="L37" s="19">
        <v>1934.8278895306378</v>
      </c>
      <c r="M37" s="19">
        <v>106.49604992365401</v>
      </c>
      <c r="N37" s="15">
        <f t="shared" si="37"/>
        <v>1828.3318396069837</v>
      </c>
    </row>
    <row r="38" spans="1:14" ht="18.75" customHeight="1" x14ac:dyDescent="0.25">
      <c r="A38" s="17" t="s">
        <v>68</v>
      </c>
      <c r="B38" s="31" t="s">
        <v>69</v>
      </c>
      <c r="C38" s="32"/>
      <c r="D38" s="32"/>
      <c r="E38" s="19">
        <v>-106.01099999999998</v>
      </c>
      <c r="F38" s="32"/>
      <c r="G38" s="32"/>
      <c r="H38" s="19">
        <v>-9.9400000000000119</v>
      </c>
      <c r="I38" s="32"/>
      <c r="J38" s="32"/>
      <c r="K38" s="19">
        <v>-86.573000000000008</v>
      </c>
      <c r="L38" s="32"/>
      <c r="M38" s="32"/>
      <c r="N38" s="19">
        <v>-49.043000000000013</v>
      </c>
    </row>
    <row r="39" spans="1:14" ht="18.75" customHeight="1" x14ac:dyDescent="0.25">
      <c r="A39" s="17" t="s">
        <v>70</v>
      </c>
      <c r="B39" s="18" t="s">
        <v>36</v>
      </c>
      <c r="C39" s="15">
        <f>SUM(C41:C47)</f>
        <v>786.49599999999998</v>
      </c>
      <c r="D39" s="15">
        <f>SUM(D41:D47)</f>
        <v>2366.8292530040494</v>
      </c>
      <c r="E39" s="15">
        <f t="shared" si="6"/>
        <v>-1580.3332530040493</v>
      </c>
      <c r="F39" s="15">
        <f t="shared" ref="F39:G39" si="44">SUM(F41:F47)</f>
        <v>1202.095</v>
      </c>
      <c r="G39" s="15">
        <f t="shared" si="44"/>
        <v>2473.1502056695213</v>
      </c>
      <c r="H39" s="15">
        <f t="shared" ref="H39" si="45">+F39-G39</f>
        <v>-1271.0552056695212</v>
      </c>
      <c r="I39" s="15">
        <f t="shared" ref="I39:J39" si="46">SUM(I41:I47)</f>
        <v>1079.6640000000002</v>
      </c>
      <c r="J39" s="15">
        <f t="shared" si="46"/>
        <v>3242.1921516962093</v>
      </c>
      <c r="K39" s="15">
        <f t="shared" ref="K39" si="47">+I39-J39</f>
        <v>-2162.5281516962091</v>
      </c>
      <c r="L39" s="15">
        <f t="shared" ref="L39:M39" si="48">SUM(L41:L47)</f>
        <v>1478.2659999999998</v>
      </c>
      <c r="M39" s="15">
        <f t="shared" si="48"/>
        <v>5146.4873137489212</v>
      </c>
      <c r="N39" s="15">
        <f t="shared" ref="N39" si="49">+L39-M39</f>
        <v>-3668.2213137489216</v>
      </c>
    </row>
    <row r="40" spans="1:14" ht="18.75" customHeight="1" x14ac:dyDescent="0.3">
      <c r="A40" s="33"/>
      <c r="B40" s="34" t="s">
        <v>71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8.75" customHeight="1" x14ac:dyDescent="0.25">
      <c r="A41" s="17" t="s">
        <v>72</v>
      </c>
      <c r="B41" s="26" t="s">
        <v>73</v>
      </c>
      <c r="C41" s="19">
        <v>0</v>
      </c>
      <c r="D41" s="19">
        <v>0</v>
      </c>
      <c r="E41" s="15">
        <f t="shared" ref="E41:E46" si="50">+C41-D41</f>
        <v>0</v>
      </c>
      <c r="F41" s="19">
        <v>0</v>
      </c>
      <c r="G41" s="19">
        <v>0</v>
      </c>
      <c r="H41" s="15">
        <f t="shared" ref="H41:H48" si="51">+F41-G41</f>
        <v>0</v>
      </c>
      <c r="I41" s="19">
        <v>0</v>
      </c>
      <c r="J41" s="19">
        <v>0</v>
      </c>
      <c r="K41" s="15">
        <f t="shared" ref="K41:K48" si="52">+I41-J41</f>
        <v>0</v>
      </c>
      <c r="L41" s="19">
        <v>0</v>
      </c>
      <c r="M41" s="19">
        <v>0</v>
      </c>
      <c r="N41" s="15">
        <f t="shared" ref="N41:N48" si="53">+L41-M41</f>
        <v>0</v>
      </c>
    </row>
    <row r="42" spans="1:14" ht="18.75" customHeight="1" x14ac:dyDescent="0.25">
      <c r="A42" s="17" t="s">
        <v>74</v>
      </c>
      <c r="B42" s="26" t="s">
        <v>75</v>
      </c>
      <c r="C42" s="19">
        <v>463.67500000000001</v>
      </c>
      <c r="D42" s="19">
        <v>2285.8942927703642</v>
      </c>
      <c r="E42" s="15">
        <f t="shared" si="50"/>
        <v>-1822.2192927703643</v>
      </c>
      <c r="F42" s="19">
        <v>468.08500000000004</v>
      </c>
      <c r="G42" s="19">
        <v>2244.38639606984</v>
      </c>
      <c r="H42" s="15">
        <f t="shared" si="51"/>
        <v>-1776.3013960698399</v>
      </c>
      <c r="I42" s="19">
        <v>134.50700000000006</v>
      </c>
      <c r="J42" s="19">
        <v>2640.8648524198366</v>
      </c>
      <c r="K42" s="15">
        <f t="shared" si="52"/>
        <v>-2506.3578524198365</v>
      </c>
      <c r="L42" s="19">
        <v>652.09299999999996</v>
      </c>
      <c r="M42" s="19">
        <v>4106.6309785567282</v>
      </c>
      <c r="N42" s="15">
        <f t="shared" si="53"/>
        <v>-3454.5379785567284</v>
      </c>
    </row>
    <row r="43" spans="1:14" ht="18.75" customHeight="1" x14ac:dyDescent="0.25">
      <c r="A43" s="17" t="s">
        <v>76</v>
      </c>
      <c r="B43" s="26" t="s">
        <v>77</v>
      </c>
      <c r="C43" s="19">
        <v>8.8490000000000002</v>
      </c>
      <c r="D43" s="19">
        <v>-62.580039766314826</v>
      </c>
      <c r="E43" s="15">
        <f t="shared" si="50"/>
        <v>71.42903976631483</v>
      </c>
      <c r="F43" s="19">
        <v>414.81800000000004</v>
      </c>
      <c r="G43" s="19">
        <v>111.01980959968134</v>
      </c>
      <c r="H43" s="15">
        <f t="shared" si="51"/>
        <v>303.79819040031873</v>
      </c>
      <c r="I43" s="19">
        <v>503.58899999999994</v>
      </c>
      <c r="J43" s="19">
        <v>303.93629927637255</v>
      </c>
      <c r="K43" s="15">
        <f t="shared" si="52"/>
        <v>199.65270072362739</v>
      </c>
      <c r="L43" s="19">
        <v>741.20899999999995</v>
      </c>
      <c r="M43" s="19">
        <v>604.79033519219286</v>
      </c>
      <c r="N43" s="15">
        <f t="shared" si="53"/>
        <v>136.41866480780709</v>
      </c>
    </row>
    <row r="44" spans="1:14" ht="18.75" customHeight="1" x14ac:dyDescent="0.25">
      <c r="A44" s="17" t="s">
        <v>78</v>
      </c>
      <c r="B44" s="26" t="s">
        <v>79</v>
      </c>
      <c r="C44" s="19">
        <v>0</v>
      </c>
      <c r="D44" s="19">
        <v>0</v>
      </c>
      <c r="E44" s="15">
        <f t="shared" si="50"/>
        <v>0</v>
      </c>
      <c r="F44" s="19">
        <v>0</v>
      </c>
      <c r="G44" s="19">
        <v>0</v>
      </c>
      <c r="H44" s="15">
        <f t="shared" si="51"/>
        <v>0</v>
      </c>
      <c r="I44" s="19">
        <v>0</v>
      </c>
      <c r="J44" s="19">
        <v>0</v>
      </c>
      <c r="K44" s="15">
        <f t="shared" si="52"/>
        <v>0</v>
      </c>
      <c r="L44" s="19">
        <v>0</v>
      </c>
      <c r="M44" s="19">
        <v>0</v>
      </c>
      <c r="N44" s="15">
        <f t="shared" si="53"/>
        <v>0</v>
      </c>
    </row>
    <row r="45" spans="1:14" ht="18.75" customHeight="1" x14ac:dyDescent="0.25">
      <c r="A45" s="17" t="s">
        <v>80</v>
      </c>
      <c r="B45" s="26" t="s">
        <v>81</v>
      </c>
      <c r="C45" s="19">
        <v>319.226</v>
      </c>
      <c r="D45" s="19">
        <v>154.94900000000001</v>
      </c>
      <c r="E45" s="15">
        <f t="shared" si="50"/>
        <v>164.27699999999999</v>
      </c>
      <c r="F45" s="19">
        <v>303.09400000000005</v>
      </c>
      <c r="G45" s="19">
        <v>112.56100000000001</v>
      </c>
      <c r="H45" s="15">
        <f t="shared" si="51"/>
        <v>190.53300000000004</v>
      </c>
      <c r="I45" s="19">
        <v>413.46300000000008</v>
      </c>
      <c r="J45" s="19">
        <v>272.78800000000001</v>
      </c>
      <c r="K45" s="15">
        <f t="shared" si="52"/>
        <v>140.67500000000007</v>
      </c>
      <c r="L45" s="19">
        <v>76.572000000000003</v>
      </c>
      <c r="M45" s="19">
        <v>439.245</v>
      </c>
      <c r="N45" s="15">
        <f t="shared" si="53"/>
        <v>-362.673</v>
      </c>
    </row>
    <row r="46" spans="1:14" ht="18.75" customHeight="1" x14ac:dyDescent="0.25">
      <c r="A46" s="17" t="s">
        <v>82</v>
      </c>
      <c r="B46" s="26" t="s">
        <v>83</v>
      </c>
      <c r="C46" s="19">
        <v>-5.2539999999999996</v>
      </c>
      <c r="D46" s="19">
        <v>-11.434000000000001</v>
      </c>
      <c r="E46" s="15">
        <f t="shared" si="50"/>
        <v>6.1800000000000015</v>
      </c>
      <c r="F46" s="19">
        <v>16.097999999999999</v>
      </c>
      <c r="G46" s="19">
        <v>5.1829999999999998</v>
      </c>
      <c r="H46" s="15">
        <f t="shared" si="51"/>
        <v>10.914999999999999</v>
      </c>
      <c r="I46" s="19">
        <v>28.104999999999997</v>
      </c>
      <c r="J46" s="19">
        <v>24.602999999999998</v>
      </c>
      <c r="K46" s="15">
        <f t="shared" si="52"/>
        <v>3.5019999999999989</v>
      </c>
      <c r="L46" s="19">
        <v>8.3919999999999995</v>
      </c>
      <c r="M46" s="19">
        <v>-4.1790000000000003</v>
      </c>
      <c r="N46" s="15">
        <f t="shared" si="53"/>
        <v>12.571</v>
      </c>
    </row>
    <row r="47" spans="1:14" ht="18.75" customHeight="1" x14ac:dyDescent="0.25">
      <c r="A47" s="17" t="s">
        <v>84</v>
      </c>
      <c r="B47" s="26" t="s">
        <v>85</v>
      </c>
      <c r="C47" s="32"/>
      <c r="D47" s="19">
        <v>0</v>
      </c>
      <c r="E47" s="15">
        <f t="shared" si="6"/>
        <v>0</v>
      </c>
      <c r="F47" s="32"/>
      <c r="G47" s="19">
        <v>0</v>
      </c>
      <c r="H47" s="15">
        <f t="shared" si="51"/>
        <v>0</v>
      </c>
      <c r="I47" s="32"/>
      <c r="J47" s="19">
        <v>0</v>
      </c>
      <c r="K47" s="15">
        <f t="shared" si="52"/>
        <v>0</v>
      </c>
      <c r="L47" s="32"/>
      <c r="M47" s="19">
        <v>0</v>
      </c>
      <c r="N47" s="15">
        <f t="shared" si="53"/>
        <v>0</v>
      </c>
    </row>
    <row r="48" spans="1:14" ht="18.75" customHeight="1" x14ac:dyDescent="0.25">
      <c r="A48" s="17" t="s">
        <v>86</v>
      </c>
      <c r="B48" s="18" t="s">
        <v>38</v>
      </c>
      <c r="C48" s="19">
        <v>478.3</v>
      </c>
      <c r="D48" s="32"/>
      <c r="E48" s="15">
        <f t="shared" si="6"/>
        <v>478.3</v>
      </c>
      <c r="F48" s="19">
        <v>646.20000000000005</v>
      </c>
      <c r="G48" s="32"/>
      <c r="H48" s="15">
        <f t="shared" si="51"/>
        <v>646.20000000000005</v>
      </c>
      <c r="I48" s="19">
        <v>590.4</v>
      </c>
      <c r="J48" s="32"/>
      <c r="K48" s="15">
        <f t="shared" si="52"/>
        <v>590.4</v>
      </c>
      <c r="L48" s="19">
        <v>1611.7</v>
      </c>
      <c r="M48" s="32"/>
      <c r="N48" s="15">
        <f t="shared" si="53"/>
        <v>1611.7</v>
      </c>
    </row>
    <row r="49" spans="1:14" ht="18.75" customHeight="1" x14ac:dyDescent="0.25">
      <c r="A49" s="13" t="s">
        <v>87</v>
      </c>
      <c r="B49" s="35" t="s">
        <v>88</v>
      </c>
      <c r="C49" s="32"/>
      <c r="D49" s="32"/>
      <c r="E49" s="15">
        <f>+E31-E6-E27</f>
        <v>480.31968511100047</v>
      </c>
      <c r="F49" s="32"/>
      <c r="G49" s="32"/>
      <c r="H49" s="15">
        <f>+H31-H6-H27</f>
        <v>535.59194840109285</v>
      </c>
      <c r="I49" s="32"/>
      <c r="J49" s="32"/>
      <c r="K49" s="15">
        <f>+K31-K6-K27</f>
        <v>272.57509236155931</v>
      </c>
      <c r="L49" s="32"/>
      <c r="M49" s="32"/>
      <c r="N49" s="15">
        <f>+N31-N6-N27</f>
        <v>159.61900587270691</v>
      </c>
    </row>
    <row r="50" spans="1:14" s="36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6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6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6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6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6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6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6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6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6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6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6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6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6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6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6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6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6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6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6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6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6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6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6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6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6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6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6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6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6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6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6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6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6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6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6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6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6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6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6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6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6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6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6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6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6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6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6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6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6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6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6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30">
    <cfRule type="duplicateValues" dxfId="57" priority="75" stopIfTrue="1"/>
    <cfRule type="duplicateValues" dxfId="56" priority="76" stopIfTrue="1"/>
  </conditionalFormatting>
  <conditionalFormatting sqref="D30">
    <cfRule type="duplicateValues" dxfId="55" priority="73" stopIfTrue="1"/>
    <cfRule type="duplicateValues" dxfId="54" priority="74" stopIfTrue="1"/>
  </conditionalFormatting>
  <conditionalFormatting sqref="F30">
    <cfRule type="duplicateValues" dxfId="53" priority="71" stopIfTrue="1"/>
    <cfRule type="duplicateValues" dxfId="52" priority="72" stopIfTrue="1"/>
  </conditionalFormatting>
  <conditionalFormatting sqref="G30:H30">
    <cfRule type="duplicateValues" dxfId="51" priority="69" stopIfTrue="1"/>
    <cfRule type="duplicateValues" dxfId="50" priority="70" stopIfTrue="1"/>
  </conditionalFormatting>
  <conditionalFormatting sqref="I30">
    <cfRule type="duplicateValues" dxfId="49" priority="67" stopIfTrue="1"/>
    <cfRule type="duplicateValues" dxfId="48" priority="68" stopIfTrue="1"/>
  </conditionalFormatting>
  <conditionalFormatting sqref="J30:K30">
    <cfRule type="duplicateValues" dxfId="47" priority="65" stopIfTrue="1"/>
    <cfRule type="duplicateValues" dxfId="46" priority="66" stopIfTrue="1"/>
  </conditionalFormatting>
  <conditionalFormatting sqref="L30">
    <cfRule type="duplicateValues" dxfId="45" priority="63" stopIfTrue="1"/>
    <cfRule type="duplicateValues" dxfId="44" priority="64" stopIfTrue="1"/>
  </conditionalFormatting>
  <conditionalFormatting sqref="M30">
    <cfRule type="duplicateValues" dxfId="43" priority="61" stopIfTrue="1"/>
    <cfRule type="duplicateValues" dxfId="42" priority="62" stopIfTrue="1"/>
  </conditionalFormatting>
  <conditionalFormatting sqref="E30">
    <cfRule type="duplicateValues" dxfId="41" priority="59" stopIfTrue="1"/>
    <cfRule type="duplicateValues" dxfId="40" priority="60" stopIfTrue="1"/>
  </conditionalFormatting>
  <conditionalFormatting sqref="H30">
    <cfRule type="duplicateValues" dxfId="39" priority="57" stopIfTrue="1"/>
    <cfRule type="duplicateValues" dxfId="38" priority="58" stopIfTrue="1"/>
  </conditionalFormatting>
  <conditionalFormatting sqref="K30">
    <cfRule type="duplicateValues" dxfId="37" priority="55" stopIfTrue="1"/>
    <cfRule type="duplicateValues" dxfId="36" priority="56" stopIfTrue="1"/>
  </conditionalFormatting>
  <conditionalFormatting sqref="N30">
    <cfRule type="duplicateValues" dxfId="35" priority="53" stopIfTrue="1"/>
    <cfRule type="duplicateValues" dxfId="34" priority="54" stopIfTrue="1"/>
  </conditionalFormatting>
  <conditionalFormatting sqref="G30">
    <cfRule type="duplicateValues" dxfId="33" priority="51" stopIfTrue="1"/>
    <cfRule type="duplicateValues" dxfId="32" priority="52" stopIfTrue="1"/>
  </conditionalFormatting>
  <conditionalFormatting sqref="J30">
    <cfRule type="duplicateValues" dxfId="31" priority="49" stopIfTrue="1"/>
    <cfRule type="duplicateValues" dxfId="30" priority="50" stopIfTrue="1"/>
  </conditionalFormatting>
  <conditionalFormatting sqref="F30">
    <cfRule type="duplicateValues" dxfId="29" priority="47" stopIfTrue="1"/>
    <cfRule type="duplicateValues" dxfId="28" priority="48" stopIfTrue="1"/>
  </conditionalFormatting>
  <conditionalFormatting sqref="G30">
    <cfRule type="duplicateValues" dxfId="27" priority="45" stopIfTrue="1"/>
    <cfRule type="duplicateValues" dxfId="26" priority="46" stopIfTrue="1"/>
  </conditionalFormatting>
  <conditionalFormatting sqref="I30">
    <cfRule type="duplicateValues" dxfId="25" priority="43" stopIfTrue="1"/>
    <cfRule type="duplicateValues" dxfId="24" priority="44" stopIfTrue="1"/>
  </conditionalFormatting>
  <conditionalFormatting sqref="J30">
    <cfRule type="duplicateValues" dxfId="23" priority="41" stopIfTrue="1"/>
    <cfRule type="duplicateValues" dxfId="22" priority="42" stopIfTrue="1"/>
  </conditionalFormatting>
  <conditionalFormatting sqref="J30">
    <cfRule type="duplicateValues" dxfId="21" priority="39" stopIfTrue="1"/>
    <cfRule type="duplicateValues" dxfId="20" priority="40" stopIfTrue="1"/>
  </conditionalFormatting>
  <conditionalFormatting sqref="I30">
    <cfRule type="duplicateValues" dxfId="19" priority="37" stopIfTrue="1"/>
    <cfRule type="duplicateValues" dxfId="18" priority="38" stopIfTrue="1"/>
  </conditionalFormatting>
  <conditionalFormatting sqref="J30">
    <cfRule type="duplicateValues" dxfId="17" priority="35" stopIfTrue="1"/>
    <cfRule type="duplicateValues" dxfId="16" priority="36" stopIfTrue="1"/>
  </conditionalFormatting>
  <conditionalFormatting sqref="L30">
    <cfRule type="duplicateValues" dxfId="15" priority="33" stopIfTrue="1"/>
    <cfRule type="duplicateValues" dxfId="14" priority="34" stopIfTrue="1"/>
  </conditionalFormatting>
  <conditionalFormatting sqref="M30">
    <cfRule type="duplicateValues" dxfId="13" priority="31" stopIfTrue="1"/>
    <cfRule type="duplicateValues" dxfId="12" priority="32" stopIfTrue="1"/>
  </conditionalFormatting>
  <conditionalFormatting sqref="M30">
    <cfRule type="duplicateValues" dxfId="11" priority="29" stopIfTrue="1"/>
    <cfRule type="duplicateValues" dxfId="10" priority="30" stopIfTrue="1"/>
  </conditionalFormatting>
  <conditionalFormatting sqref="L30">
    <cfRule type="duplicateValues" dxfId="9" priority="27" stopIfTrue="1"/>
    <cfRule type="duplicateValues" dxfId="8" priority="28" stopIfTrue="1"/>
  </conditionalFormatting>
  <conditionalFormatting sqref="M30">
    <cfRule type="duplicateValues" dxfId="7" priority="25" stopIfTrue="1"/>
    <cfRule type="duplicateValues" dxfId="6" priority="26" stopIfTrue="1"/>
  </conditionalFormatting>
  <conditionalFormatting sqref="M30">
    <cfRule type="duplicateValues" dxfId="5" priority="23" stopIfTrue="1"/>
    <cfRule type="duplicateValues" dxfId="4" priority="24" stopIfTrue="1"/>
  </conditionalFormatting>
  <conditionalFormatting sqref="L30">
    <cfRule type="duplicateValues" dxfId="3" priority="21" stopIfTrue="1"/>
    <cfRule type="duplicateValues" dxfId="2" priority="22" stopIfTrue="1"/>
  </conditionalFormatting>
  <conditionalFormatting sqref="M30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QBOP_2007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2015-11-05T14:39:05Z</dcterms:created>
  <dcterms:modified xsi:type="dcterms:W3CDTF">2015-11-05T14:39:37Z</dcterms:modified>
</cp:coreProperties>
</file>