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QBOP_2006" sheetId="1" r:id="rId1"/>
  </sheets>
  <definedNames>
    <definedName name="_xlnm._FilterDatabase" localSheetId="0" hidden="1">QBOP_2006!$A$6:$BC$49</definedName>
  </definedNames>
  <calcPr calcId="145621"/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M39" i="1"/>
  <c r="L39" i="1"/>
  <c r="N39" i="1" s="1"/>
  <c r="J39" i="1"/>
  <c r="I39" i="1"/>
  <c r="G39" i="1"/>
  <c r="F39" i="1"/>
  <c r="D39" i="1"/>
  <c r="C39" i="1"/>
  <c r="N37" i="1"/>
  <c r="K37" i="1"/>
  <c r="H37" i="1"/>
  <c r="E37" i="1"/>
  <c r="N36" i="1"/>
  <c r="K36" i="1"/>
  <c r="H36" i="1"/>
  <c r="E36" i="1"/>
  <c r="M35" i="1"/>
  <c r="L35" i="1"/>
  <c r="J35" i="1"/>
  <c r="I35" i="1"/>
  <c r="G35" i="1"/>
  <c r="F35" i="1"/>
  <c r="H35" i="1" s="1"/>
  <c r="D35" i="1"/>
  <c r="C35" i="1"/>
  <c r="N34" i="1"/>
  <c r="K34" i="1"/>
  <c r="H34" i="1"/>
  <c r="E34" i="1"/>
  <c r="N33" i="1"/>
  <c r="K33" i="1"/>
  <c r="H33" i="1"/>
  <c r="E33" i="1"/>
  <c r="M32" i="1"/>
  <c r="L32" i="1"/>
  <c r="N32" i="1" s="1"/>
  <c r="J32" i="1"/>
  <c r="J31" i="1" s="1"/>
  <c r="I32" i="1"/>
  <c r="I31" i="1" s="1"/>
  <c r="G32" i="1"/>
  <c r="G31" i="1" s="1"/>
  <c r="F32" i="1"/>
  <c r="H32" i="1" s="1"/>
  <c r="D32" i="1"/>
  <c r="C32" i="1"/>
  <c r="N29" i="1"/>
  <c r="K29" i="1"/>
  <c r="H29" i="1"/>
  <c r="E29" i="1"/>
  <c r="N28" i="1"/>
  <c r="K28" i="1"/>
  <c r="H28" i="1"/>
  <c r="E28" i="1"/>
  <c r="M27" i="1"/>
  <c r="L27" i="1"/>
  <c r="N27" i="1" s="1"/>
  <c r="J27" i="1"/>
  <c r="I27" i="1"/>
  <c r="G27" i="1"/>
  <c r="F27" i="1"/>
  <c r="D27" i="1"/>
  <c r="C27" i="1"/>
  <c r="N26" i="1"/>
  <c r="K26" i="1"/>
  <c r="H26" i="1"/>
  <c r="E26" i="1"/>
  <c r="N25" i="1"/>
  <c r="K25" i="1"/>
  <c r="H25" i="1"/>
  <c r="E25" i="1"/>
  <c r="M24" i="1"/>
  <c r="L24" i="1"/>
  <c r="J24" i="1"/>
  <c r="I24" i="1"/>
  <c r="G24" i="1"/>
  <c r="F24" i="1"/>
  <c r="D24" i="1"/>
  <c r="C24" i="1"/>
  <c r="N23" i="1"/>
  <c r="K23" i="1"/>
  <c r="H23" i="1"/>
  <c r="E23" i="1"/>
  <c r="N22" i="1"/>
  <c r="K22" i="1"/>
  <c r="H22" i="1"/>
  <c r="E22" i="1"/>
  <c r="M21" i="1"/>
  <c r="L21" i="1"/>
  <c r="J21" i="1"/>
  <c r="I21" i="1"/>
  <c r="G21" i="1"/>
  <c r="F21" i="1"/>
  <c r="D21" i="1"/>
  <c r="C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M16" i="1"/>
  <c r="L16" i="1"/>
  <c r="J16" i="1"/>
  <c r="I16" i="1"/>
  <c r="G16" i="1"/>
  <c r="F16" i="1"/>
  <c r="D16" i="1"/>
  <c r="C16" i="1"/>
  <c r="N15" i="1"/>
  <c r="K15" i="1"/>
  <c r="H15" i="1"/>
  <c r="E15" i="1"/>
  <c r="N14" i="1"/>
  <c r="K14" i="1"/>
  <c r="H14" i="1"/>
  <c r="E14" i="1"/>
  <c r="N13" i="1"/>
  <c r="K13" i="1"/>
  <c r="H13" i="1"/>
  <c r="E13" i="1"/>
  <c r="M12" i="1"/>
  <c r="L12" i="1"/>
  <c r="J12" i="1"/>
  <c r="I12" i="1"/>
  <c r="G12" i="1"/>
  <c r="F12" i="1"/>
  <c r="D12" i="1"/>
  <c r="D11" i="1" s="1"/>
  <c r="D9" i="1" s="1"/>
  <c r="D6" i="1" s="1"/>
  <c r="C12" i="1"/>
  <c r="C11" i="1" s="1"/>
  <c r="C9" i="1" s="1"/>
  <c r="C6" i="1" s="1"/>
  <c r="M11" i="1"/>
  <c r="M9" i="1" s="1"/>
  <c r="M6" i="1" s="1"/>
  <c r="N10" i="1"/>
  <c r="K10" i="1"/>
  <c r="H10" i="1"/>
  <c r="E10" i="1"/>
  <c r="N8" i="1"/>
  <c r="K8" i="1"/>
  <c r="H8" i="1"/>
  <c r="E8" i="1"/>
  <c r="N7" i="1"/>
  <c r="K7" i="1"/>
  <c r="H7" i="1"/>
  <c r="E7" i="1"/>
  <c r="K12" i="1" l="1"/>
  <c r="K21" i="1"/>
  <c r="K24" i="1"/>
  <c r="K27" i="1"/>
  <c r="H24" i="1"/>
  <c r="H12" i="1"/>
  <c r="L31" i="1"/>
  <c r="N31" i="1" s="1"/>
  <c r="J11" i="1"/>
  <c r="J9" i="1" s="1"/>
  <c r="J6" i="1" s="1"/>
  <c r="E21" i="1"/>
  <c r="F31" i="1"/>
  <c r="H31" i="1" s="1"/>
  <c r="K31" i="1"/>
  <c r="C31" i="1"/>
  <c r="M31" i="1"/>
  <c r="H39" i="1"/>
  <c r="I11" i="1"/>
  <c r="I9" i="1" s="1"/>
  <c r="I6" i="1" s="1"/>
  <c r="K6" i="1" s="1"/>
  <c r="K49" i="1" s="1"/>
  <c r="N12" i="1"/>
  <c r="H16" i="1"/>
  <c r="N16" i="1"/>
  <c r="H21" i="1"/>
  <c r="N21" i="1"/>
  <c r="E32" i="1"/>
  <c r="E35" i="1"/>
  <c r="K35" i="1"/>
  <c r="K39" i="1"/>
  <c r="H27" i="1"/>
  <c r="E9" i="1"/>
  <c r="E11" i="1"/>
  <c r="F11" i="1"/>
  <c r="E12" i="1"/>
  <c r="E27" i="1"/>
  <c r="E39" i="1"/>
  <c r="G11" i="1"/>
  <c r="G9" i="1" s="1"/>
  <c r="G6" i="1" s="1"/>
  <c r="L11" i="1"/>
  <c r="N11" i="1" s="1"/>
  <c r="E16" i="1"/>
  <c r="K16" i="1"/>
  <c r="N24" i="1"/>
  <c r="D31" i="1"/>
  <c r="N35" i="1"/>
  <c r="K32" i="1"/>
  <c r="E6" i="1"/>
  <c r="E24" i="1"/>
  <c r="L9" i="1"/>
  <c r="K11" i="1" l="1"/>
  <c r="K9" i="1"/>
  <c r="E31" i="1"/>
  <c r="E49" i="1" s="1"/>
  <c r="H11" i="1"/>
  <c r="F9" i="1"/>
  <c r="N9" i="1"/>
  <c r="L6" i="1"/>
  <c r="N6" i="1" s="1"/>
  <c r="N49" i="1" s="1"/>
  <c r="H9" i="1" l="1"/>
  <c r="F6" i="1"/>
  <c r="H6" i="1" s="1"/>
  <c r="H49" i="1" s="1"/>
</calcChain>
</file>

<file path=xl/sharedStrings.xml><?xml version="1.0" encoding="utf-8"?>
<sst xmlns="http://schemas.openxmlformats.org/spreadsheetml/2006/main" count="115" uniqueCount="87">
  <si>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</si>
  <si>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</si>
  <si>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</si>
  <si>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</si>
  <si>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</si>
  <si>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</si>
  <si>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</si>
  <si>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</si>
  <si>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</si>
  <si>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</si>
  <si>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</si>
  <si>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</si>
  <si>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</si>
  <si>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</si>
  <si>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</si>
  <si>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</si>
  <si>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</si>
  <si>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</si>
  <si>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</si>
  <si>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</si>
  <si>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</si>
  <si>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</si>
  <si>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</si>
  <si>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</si>
  <si>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</si>
  <si>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</si>
  <si>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</si>
  <si>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</si>
  <si>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</si>
  <si>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</si>
  <si>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</si>
  <si>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</si>
  <si>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</si>
  <si>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</si>
  <si>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</si>
  <si>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</si>
  <si>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</si>
  <si>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</si>
  <si>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</si>
  <si>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</si>
  <si>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</si>
  <si>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</si>
  <si>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</si>
  <si>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</si>
  <si>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</si>
  <si>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</si>
  <si>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</si>
  <si>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</si>
  <si>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</si>
  <si>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</si>
  <si>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</si>
  <si>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</si>
  <si>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</si>
  <si>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</si>
  <si>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</si>
  <si>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</si>
  <si>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</si>
  <si>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</si>
  <si>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</si>
  <si>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</si>
  <si>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</si>
  <si>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 a reinvestovaný zisk</t>
  </si>
  <si>
    <t>3.1.3</t>
  </si>
  <si>
    <t>3.2</t>
  </si>
  <si>
    <t>3.2.1</t>
  </si>
  <si>
    <t>3.2.2</t>
  </si>
  <si>
    <t>3.3</t>
  </si>
  <si>
    <t>Finančné deriváty</t>
  </si>
  <si>
    <t>3.4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</si>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</sst>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1" fillId="0" borderId="0"/>
    <xf numFmtId="0" fontId="6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20" fillId="0" borderId="0" applyFill="0" applyBorder="0" applyProtection="0">
      <alignment horizontal="right"/>
    </xf>
    <xf numFmtId="0" fontId="21" fillId="0" borderId="0">
      <alignment vertical="top"/>
    </xf>
  </cellStyleXfs>
  <cellXfs count="40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3" fillId="2" borderId="1" xfId="1" applyFont="1" applyFill="1" applyBorder="1" applyAlignment="1">
      <alignment horizontal="left" vertical="top" indent="2"/>
    </xf>
    <xf numFmtId="0" fontId="13" fillId="2" borderId="3" xfId="1" applyFont="1" applyFill="1" applyBorder="1" applyAlignment="1">
      <alignment horizontal="justify" vertical="top" wrapText="1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134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106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9.2851562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</row>
    <row r="3" spans="1:55" ht="24.95" customHeight="1" x14ac:dyDescent="0.35">
      <c r="A3" s="1"/>
      <c r="B3" s="6" t="s">
        <v>1</v>
      </c>
    </row>
    <row r="4" spans="1:55" ht="24.95" customHeight="1" x14ac:dyDescent="0.4">
      <c r="A4" s="1"/>
      <c r="B4" s="5">
        <v>2006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55" ht="24.95" customHeight="1" x14ac:dyDescent="0.3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55" s="17" customFormat="1" ht="18.75" customHeight="1" x14ac:dyDescent="0.3">
      <c r="A6" s="14" t="s">
        <v>9</v>
      </c>
      <c r="B6" s="15" t="s">
        <v>10</v>
      </c>
      <c r="C6" s="16">
        <f>+C7+C8+C9+C24</f>
        <v>10735.021464349908</v>
      </c>
      <c r="D6" s="16">
        <f>+D7+D8+D9+D24</f>
        <v>11268.739342893181</v>
      </c>
      <c r="E6" s="16">
        <f>+C6-D6</f>
        <v>-533.7178785432734</v>
      </c>
      <c r="F6" s="16">
        <f t="shared" ref="F6:G6" si="0">+F7+F8+F9+F24</f>
        <v>22823.120392718676</v>
      </c>
      <c r="G6" s="16">
        <f t="shared" si="0"/>
        <v>24569.604579101106</v>
      </c>
      <c r="H6" s="16">
        <f t="shared" ref="H6:H29" si="1">+F6-G6</f>
        <v>-1746.4841863824295</v>
      </c>
      <c r="I6" s="16">
        <f t="shared" ref="I6:J6" si="2">+I7+I8+I9+I24</f>
        <v>35499.585188241799</v>
      </c>
      <c r="J6" s="16">
        <f t="shared" si="2"/>
        <v>38738.214235012936</v>
      </c>
      <c r="K6" s="16">
        <f t="shared" ref="K6:K29" si="3">+I6-J6</f>
        <v>-3238.6290467711369</v>
      </c>
      <c r="L6" s="16">
        <f t="shared" ref="L6:M6" si="4">+L7+L8+L9+L24</f>
        <v>49167.585426655525</v>
      </c>
      <c r="M6" s="16">
        <f t="shared" si="4"/>
        <v>53479.713136608814</v>
      </c>
      <c r="N6" s="16">
        <f t="shared" ref="N6:N29" si="5">+L6-M6</f>
        <v>-4312.127709953289</v>
      </c>
    </row>
    <row r="7" spans="1:55" s="17" customFormat="1" ht="18.75" customHeight="1" x14ac:dyDescent="0.25">
      <c r="A7" s="18" t="s">
        <v>11</v>
      </c>
      <c r="B7" s="19" t="s">
        <v>12</v>
      </c>
      <c r="C7" s="20">
        <v>8546.1217929697032</v>
      </c>
      <c r="D7" s="20">
        <v>9231.3477055699386</v>
      </c>
      <c r="E7" s="16">
        <f t="shared" ref="E7:E48" si="6">+C7-D7</f>
        <v>-685.22591260023546</v>
      </c>
      <c r="F7" s="20">
        <v>18162.165652427902</v>
      </c>
      <c r="G7" s="20">
        <v>19566.145482174863</v>
      </c>
      <c r="H7" s="16">
        <f t="shared" si="1"/>
        <v>-1403.9798297469606</v>
      </c>
      <c r="I7" s="20">
        <v>28497.70322787534</v>
      </c>
      <c r="J7" s="20">
        <v>30436.943897497174</v>
      </c>
      <c r="K7" s="16">
        <f t="shared" si="3"/>
        <v>-1939.240669621835</v>
      </c>
      <c r="L7" s="20">
        <v>39686.128638511531</v>
      </c>
      <c r="M7" s="20">
        <v>42529.969325366787</v>
      </c>
      <c r="N7" s="16">
        <f t="shared" si="5"/>
        <v>-2843.8406868552556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8" t="s">
        <v>13</v>
      </c>
      <c r="B8" s="19" t="s">
        <v>14</v>
      </c>
      <c r="C8" s="20">
        <v>1289.2952093208526</v>
      </c>
      <c r="D8" s="20">
        <v>1071.1499449312885</v>
      </c>
      <c r="E8" s="16">
        <f t="shared" si="6"/>
        <v>218.14526438956409</v>
      </c>
      <c r="F8" s="20">
        <v>2739.3708115514837</v>
      </c>
      <c r="G8" s="20">
        <v>2286.063575794994</v>
      </c>
      <c r="H8" s="16">
        <f t="shared" si="1"/>
        <v>453.30723575648972</v>
      </c>
      <c r="I8" s="20">
        <v>4265.8149221420035</v>
      </c>
      <c r="J8" s="20">
        <v>3555.4581595047462</v>
      </c>
      <c r="K8" s="16">
        <f t="shared" si="3"/>
        <v>710.35676263725736</v>
      </c>
      <c r="L8" s="20">
        <v>5874.5781945163644</v>
      </c>
      <c r="M8" s="20">
        <v>4887.2658531501029</v>
      </c>
      <c r="N8" s="16">
        <f t="shared" si="5"/>
        <v>987.31234136626153</v>
      </c>
    </row>
    <row r="9" spans="1:55" ht="18.75" customHeight="1" x14ac:dyDescent="0.25">
      <c r="A9" s="18" t="s">
        <v>15</v>
      </c>
      <c r="B9" s="21" t="s">
        <v>16</v>
      </c>
      <c r="C9" s="16">
        <f>+C10+C11+C21</f>
        <v>687.47358379108812</v>
      </c>
      <c r="D9" s="16">
        <f>+D10+D11+D21</f>
        <v>572.97385872540053</v>
      </c>
      <c r="E9" s="16">
        <f t="shared" si="6"/>
        <v>114.49972506568758</v>
      </c>
      <c r="F9" s="16">
        <f t="shared" ref="F9:G9" si="7">+F10+F11+F21</f>
        <v>1399.3020281602089</v>
      </c>
      <c r="G9" s="16">
        <f t="shared" si="7"/>
        <v>1995.3106479241683</v>
      </c>
      <c r="H9" s="16">
        <f t="shared" si="1"/>
        <v>-596.00861976395936</v>
      </c>
      <c r="I9" s="16">
        <f t="shared" ref="I9:J9" si="8">+I10+I11+I21</f>
        <v>2003.5841484831035</v>
      </c>
      <c r="J9" s="16">
        <f t="shared" si="8"/>
        <v>3664.5106958751603</v>
      </c>
      <c r="K9" s="16">
        <f t="shared" si="3"/>
        <v>-1660.9265473920568</v>
      </c>
      <c r="L9" s="16">
        <f t="shared" ref="L9:M9" si="9">+L10+L11+L21</f>
        <v>2453.0096904141674</v>
      </c>
      <c r="M9" s="16">
        <f t="shared" si="9"/>
        <v>4594.7064541718746</v>
      </c>
      <c r="N9" s="16">
        <f t="shared" si="5"/>
        <v>-2141.6967637577072</v>
      </c>
    </row>
    <row r="10" spans="1:55" ht="18.75" customHeight="1" x14ac:dyDescent="0.3">
      <c r="A10" s="18" t="s">
        <v>17</v>
      </c>
      <c r="B10" s="22" t="s">
        <v>18</v>
      </c>
      <c r="C10" s="20">
        <v>258.91256721768571</v>
      </c>
      <c r="D10" s="20">
        <v>10.412932350793334</v>
      </c>
      <c r="E10" s="16">
        <f t="shared" si="6"/>
        <v>248.49963486689236</v>
      </c>
      <c r="F10" s="20">
        <v>517.82513443537141</v>
      </c>
      <c r="G10" s="20">
        <v>23.843191927238927</v>
      </c>
      <c r="H10" s="16">
        <f t="shared" si="1"/>
        <v>493.98194250813248</v>
      </c>
      <c r="I10" s="20">
        <v>776.73770165305712</v>
      </c>
      <c r="J10" s="20">
        <v>34.84365664210317</v>
      </c>
      <c r="K10" s="16">
        <f t="shared" si="3"/>
        <v>741.89404501095396</v>
      </c>
      <c r="L10" s="20">
        <v>1068.8441877448051</v>
      </c>
      <c r="M10" s="20">
        <v>46.903007369049988</v>
      </c>
      <c r="N10" s="16">
        <f t="shared" si="5"/>
        <v>1021.9411803757552</v>
      </c>
    </row>
    <row r="11" spans="1:55" ht="18.75" customHeight="1" x14ac:dyDescent="0.3">
      <c r="A11" s="18" t="s">
        <v>19</v>
      </c>
      <c r="B11" s="22" t="s">
        <v>20</v>
      </c>
      <c r="C11" s="16">
        <f>+C12+C16+C19+C20</f>
        <v>224.22439168824272</v>
      </c>
      <c r="D11" s="16">
        <f>+D12+D16+D19+D20</f>
        <v>523.74351805749188</v>
      </c>
      <c r="E11" s="16">
        <f t="shared" si="6"/>
        <v>-299.51912636924919</v>
      </c>
      <c r="F11" s="16">
        <f t="shared" ref="F11:G11" si="10">+F12+F16+F19+F20</f>
        <v>463.79995476332738</v>
      </c>
      <c r="G11" s="16">
        <f t="shared" si="10"/>
        <v>1886.3193742813517</v>
      </c>
      <c r="H11" s="16">
        <f t="shared" si="1"/>
        <v>-1422.5194195180243</v>
      </c>
      <c r="I11" s="16">
        <f t="shared" ref="I11:J11" si="11">+I12+I16+I19+I20</f>
        <v>765.06192636095068</v>
      </c>
      <c r="J11" s="16">
        <f t="shared" si="11"/>
        <v>3501.5945586788825</v>
      </c>
      <c r="K11" s="16">
        <f t="shared" si="3"/>
        <v>-2736.532632317932</v>
      </c>
      <c r="L11" s="16">
        <f t="shared" ref="L11:M11" si="12">+L12+L16+L19+L20</f>
        <v>939.11682546637451</v>
      </c>
      <c r="M11" s="16">
        <f t="shared" si="12"/>
        <v>4363.0536264356369</v>
      </c>
      <c r="N11" s="16">
        <f t="shared" si="5"/>
        <v>-3423.9368009692625</v>
      </c>
    </row>
    <row r="12" spans="1:55" ht="18.75" customHeight="1" x14ac:dyDescent="0.3">
      <c r="A12" s="18" t="s">
        <v>21</v>
      </c>
      <c r="B12" s="23" t="s">
        <v>22</v>
      </c>
      <c r="C12" s="16">
        <f>SUM(C13:C15)</f>
        <v>56.522605058753243</v>
      </c>
      <c r="D12" s="16">
        <f>SUM(D13:D15)</f>
        <v>361.70417579499434</v>
      </c>
      <c r="E12" s="16">
        <f t="shared" si="6"/>
        <v>-305.1815707362411</v>
      </c>
      <c r="F12" s="16">
        <f t="shared" ref="F12:G12" si="13">SUM(F13:F15)</f>
        <v>107.12673438226118</v>
      </c>
      <c r="G12" s="16">
        <f t="shared" si="13"/>
        <v>1439.6202615680809</v>
      </c>
      <c r="H12" s="16">
        <f t="shared" si="1"/>
        <v>-1332.4935271858196</v>
      </c>
      <c r="I12" s="16">
        <f t="shared" ref="I12:J12" si="14">SUM(I13:I15)</f>
        <v>158.88933147447386</v>
      </c>
      <c r="J12" s="16">
        <f t="shared" si="14"/>
        <v>2896.8067450043154</v>
      </c>
      <c r="K12" s="16">
        <f t="shared" si="3"/>
        <v>-2737.9174135298417</v>
      </c>
      <c r="L12" s="16">
        <f t="shared" ref="L12:M12" si="15">SUM(L13:L15)</f>
        <v>203.73763526521941</v>
      </c>
      <c r="M12" s="16">
        <f t="shared" si="15"/>
        <v>3607.4520347872267</v>
      </c>
      <c r="N12" s="16">
        <f t="shared" si="5"/>
        <v>-3403.7143995220072</v>
      </c>
    </row>
    <row r="13" spans="1:55" ht="18.75" customHeight="1" x14ac:dyDescent="0.3">
      <c r="A13" s="18" t="s">
        <v>23</v>
      </c>
      <c r="B13" s="24" t="s">
        <v>24</v>
      </c>
      <c r="C13" s="20">
        <v>12.670118834229569</v>
      </c>
      <c r="D13" s="20">
        <v>57.28274580096928</v>
      </c>
      <c r="E13" s="16">
        <f t="shared" si="6"/>
        <v>-44.612626966739711</v>
      </c>
      <c r="F13" s="20">
        <v>19.425081325101246</v>
      </c>
      <c r="G13" s="20">
        <v>830.77408218814321</v>
      </c>
      <c r="H13" s="16">
        <f t="shared" si="1"/>
        <v>-811.34900086304197</v>
      </c>
      <c r="I13" s="20">
        <v>27.335192192790288</v>
      </c>
      <c r="J13" s="20">
        <v>1983.5391356303526</v>
      </c>
      <c r="K13" s="16">
        <f t="shared" si="3"/>
        <v>-1956.2039434375622</v>
      </c>
      <c r="L13" s="20">
        <v>28.334329150899549</v>
      </c>
      <c r="M13" s="20">
        <v>2389.7629954192389</v>
      </c>
      <c r="N13" s="16">
        <f t="shared" si="5"/>
        <v>-2361.4286662683394</v>
      </c>
    </row>
    <row r="14" spans="1:55" ht="18.75" customHeight="1" x14ac:dyDescent="0.3">
      <c r="A14" s="18" t="s">
        <v>25</v>
      </c>
      <c r="B14" s="24" t="s">
        <v>26</v>
      </c>
      <c r="C14" s="20">
        <v>39.723162716590323</v>
      </c>
      <c r="D14" s="20">
        <v>273.02994091482435</v>
      </c>
      <c r="E14" s="16">
        <f t="shared" si="6"/>
        <v>-233.30677819823404</v>
      </c>
      <c r="F14" s="20">
        <v>79.446325433180647</v>
      </c>
      <c r="G14" s="20">
        <v>546.06320122153625</v>
      </c>
      <c r="H14" s="16">
        <f t="shared" si="1"/>
        <v>-466.61687578835563</v>
      </c>
      <c r="I14" s="20">
        <v>119.16948814977096</v>
      </c>
      <c r="J14" s="20">
        <v>819.0931421363606</v>
      </c>
      <c r="K14" s="16">
        <f t="shared" si="3"/>
        <v>-699.92365398658967</v>
      </c>
      <c r="L14" s="20">
        <v>158.89265086636129</v>
      </c>
      <c r="M14" s="20">
        <v>1092.1230830511852</v>
      </c>
      <c r="N14" s="16">
        <f t="shared" si="5"/>
        <v>-933.23043218482394</v>
      </c>
    </row>
    <row r="15" spans="1:55" ht="18.75" customHeight="1" x14ac:dyDescent="0.25">
      <c r="A15" s="18" t="s">
        <v>27</v>
      </c>
      <c r="B15" s="25" t="s">
        <v>28</v>
      </c>
      <c r="C15" s="20">
        <v>4.1293235079333463</v>
      </c>
      <c r="D15" s="20">
        <v>31.391489079200692</v>
      </c>
      <c r="E15" s="16">
        <f t="shared" si="6"/>
        <v>-27.262165571267346</v>
      </c>
      <c r="F15" s="20">
        <v>8.2553276239792854</v>
      </c>
      <c r="G15" s="20">
        <v>62.782978158401384</v>
      </c>
      <c r="H15" s="16">
        <f t="shared" si="1"/>
        <v>-54.527650534422101</v>
      </c>
      <c r="I15" s="20">
        <v>12.384651131912634</v>
      </c>
      <c r="J15" s="20">
        <v>94.174467237602059</v>
      </c>
      <c r="K15" s="16">
        <f t="shared" si="3"/>
        <v>-81.789816105689425</v>
      </c>
      <c r="L15" s="20">
        <v>16.510655247958571</v>
      </c>
      <c r="M15" s="20">
        <v>125.56595631680277</v>
      </c>
      <c r="N15" s="16">
        <f t="shared" si="5"/>
        <v>-109.0553010688442</v>
      </c>
    </row>
    <row r="16" spans="1:55" ht="18.75" customHeight="1" x14ac:dyDescent="0.3">
      <c r="A16" s="18" t="s">
        <v>29</v>
      </c>
      <c r="B16" s="26" t="s">
        <v>30</v>
      </c>
      <c r="C16" s="16">
        <f>SUM(C17:C18)</f>
        <v>156.35331607249552</v>
      </c>
      <c r="D16" s="16">
        <f>SUM(D17:D18)</f>
        <v>72.160260240323979</v>
      </c>
      <c r="E16" s="16">
        <f t="shared" si="6"/>
        <v>84.193055832171538</v>
      </c>
      <c r="F16" s="16">
        <f t="shared" ref="F16:G16" si="16">SUM(F17:F18)</f>
        <v>321.19763659297621</v>
      </c>
      <c r="G16" s="16">
        <f t="shared" si="16"/>
        <v>253.71108013012014</v>
      </c>
      <c r="H16" s="16">
        <f t="shared" si="1"/>
        <v>67.486556462856072</v>
      </c>
      <c r="I16" s="16">
        <f t="shared" ref="I16:J16" si="17">SUM(I17:I18)</f>
        <v>538.98625771758611</v>
      </c>
      <c r="J16" s="16">
        <f t="shared" si="17"/>
        <v>317.50647281418043</v>
      </c>
      <c r="K16" s="16">
        <f t="shared" si="3"/>
        <v>221.47978490340569</v>
      </c>
      <c r="L16" s="16">
        <f t="shared" ref="L16:M16" si="18">SUM(L17:L18)</f>
        <v>631.12593772820821</v>
      </c>
      <c r="M16" s="16">
        <f t="shared" si="18"/>
        <v>380.11684259443672</v>
      </c>
      <c r="N16" s="16">
        <f t="shared" si="5"/>
        <v>251.0090951337715</v>
      </c>
    </row>
    <row r="17" spans="1:14" ht="18.75" customHeight="1" x14ac:dyDescent="0.3">
      <c r="A17" s="18" t="s">
        <v>31</v>
      </c>
      <c r="B17" s="24" t="s">
        <v>32</v>
      </c>
      <c r="C17" s="20">
        <v>0.59749053973312083</v>
      </c>
      <c r="D17" s="20">
        <v>0</v>
      </c>
      <c r="E17" s="16">
        <f t="shared" si="6"/>
        <v>0.59749053973312083</v>
      </c>
      <c r="F17" s="20">
        <v>8.573989245170285</v>
      </c>
      <c r="G17" s="20">
        <v>1.8754564163845182</v>
      </c>
      <c r="H17" s="16">
        <f t="shared" si="1"/>
        <v>6.6985328287857673</v>
      </c>
      <c r="I17" s="20">
        <v>11.694217619332138</v>
      </c>
      <c r="J17" s="20">
        <v>2.0082320918807675</v>
      </c>
      <c r="K17" s="16">
        <f t="shared" si="3"/>
        <v>9.6859855274513702</v>
      </c>
      <c r="L17" s="20">
        <v>13.785434508398062</v>
      </c>
      <c r="M17" s="20">
        <v>2.5061408749917016</v>
      </c>
      <c r="N17" s="16">
        <f t="shared" si="5"/>
        <v>11.279293633406361</v>
      </c>
    </row>
    <row r="18" spans="1:14" ht="18.75" customHeight="1" x14ac:dyDescent="0.3">
      <c r="A18" s="18" t="s">
        <v>33</v>
      </c>
      <c r="B18" s="24" t="s">
        <v>34</v>
      </c>
      <c r="C18" s="20">
        <v>155.7558255327624</v>
      </c>
      <c r="D18" s="20">
        <v>72.160260240323979</v>
      </c>
      <c r="E18" s="16">
        <f t="shared" si="6"/>
        <v>83.595565292438422</v>
      </c>
      <c r="F18" s="20">
        <v>312.6236473478059</v>
      </c>
      <c r="G18" s="20">
        <v>251.83562371373563</v>
      </c>
      <c r="H18" s="16">
        <f t="shared" si="1"/>
        <v>60.788023634070271</v>
      </c>
      <c r="I18" s="20">
        <v>527.29204009825401</v>
      </c>
      <c r="J18" s="20">
        <v>315.49824072229967</v>
      </c>
      <c r="K18" s="16">
        <f t="shared" si="3"/>
        <v>211.79379937595434</v>
      </c>
      <c r="L18" s="20">
        <v>617.3405032198101</v>
      </c>
      <c r="M18" s="20">
        <v>377.61070171944499</v>
      </c>
      <c r="N18" s="16">
        <f t="shared" si="5"/>
        <v>239.72980150036511</v>
      </c>
    </row>
    <row r="19" spans="1:14" ht="18.75" customHeight="1" x14ac:dyDescent="0.3">
      <c r="A19" s="18" t="s">
        <v>35</v>
      </c>
      <c r="B19" s="26" t="s">
        <v>36</v>
      </c>
      <c r="C19" s="20">
        <v>11.148470556993958</v>
      </c>
      <c r="D19" s="20">
        <v>89.879082022173534</v>
      </c>
      <c r="E19" s="16">
        <f t="shared" si="6"/>
        <v>-78.730611465179578</v>
      </c>
      <c r="F19" s="20">
        <v>35.075583788090022</v>
      </c>
      <c r="G19" s="20">
        <v>192.98803258315075</v>
      </c>
      <c r="H19" s="16">
        <f t="shared" si="1"/>
        <v>-157.91244879506073</v>
      </c>
      <c r="I19" s="20">
        <v>66.586337168890651</v>
      </c>
      <c r="J19" s="20">
        <v>287.28134086038642</v>
      </c>
      <c r="K19" s="16">
        <f t="shared" si="3"/>
        <v>-220.69500369149577</v>
      </c>
      <c r="L19" s="20">
        <v>103.45325247294694</v>
      </c>
      <c r="M19" s="20">
        <v>375.4847490539733</v>
      </c>
      <c r="N19" s="16">
        <f t="shared" si="5"/>
        <v>-272.03149658102637</v>
      </c>
    </row>
    <row r="20" spans="1:14" ht="18.75" customHeight="1" x14ac:dyDescent="0.3">
      <c r="A20" s="18" t="s">
        <v>37</v>
      </c>
      <c r="B20" s="26" t="s">
        <v>38</v>
      </c>
      <c r="C20" s="20">
        <v>0.2</v>
      </c>
      <c r="D20" s="20">
        <v>0</v>
      </c>
      <c r="E20" s="16">
        <f t="shared" si="6"/>
        <v>0.2</v>
      </c>
      <c r="F20" s="20">
        <v>0.4</v>
      </c>
      <c r="G20" s="20">
        <v>0</v>
      </c>
      <c r="H20" s="16">
        <f t="shared" si="1"/>
        <v>0.4</v>
      </c>
      <c r="I20" s="20">
        <v>0.6</v>
      </c>
      <c r="J20" s="20">
        <v>0</v>
      </c>
      <c r="K20" s="16">
        <f t="shared" si="3"/>
        <v>0.6</v>
      </c>
      <c r="L20" s="20">
        <v>0.8</v>
      </c>
      <c r="M20" s="20">
        <v>0</v>
      </c>
      <c r="N20" s="16">
        <f t="shared" si="5"/>
        <v>0.8</v>
      </c>
    </row>
    <row r="21" spans="1:14" ht="18.75" customHeight="1" x14ac:dyDescent="0.3">
      <c r="A21" s="18" t="s">
        <v>39</v>
      </c>
      <c r="B21" s="22" t="s">
        <v>40</v>
      </c>
      <c r="C21" s="16">
        <f>SUM(C22:C23)</f>
        <v>204.33662488515975</v>
      </c>
      <c r="D21" s="16">
        <f>SUM(D22:D23)</f>
        <v>38.81740831711538</v>
      </c>
      <c r="E21" s="16">
        <f t="shared" si="6"/>
        <v>165.51921656804438</v>
      </c>
      <c r="F21" s="16">
        <f t="shared" ref="F21:G21" si="19">SUM(F22:F23)</f>
        <v>417.67693896151019</v>
      </c>
      <c r="G21" s="16">
        <f t="shared" si="19"/>
        <v>85.148081715577689</v>
      </c>
      <c r="H21" s="16">
        <f t="shared" si="1"/>
        <v>332.5288572459325</v>
      </c>
      <c r="I21" s="16">
        <f t="shared" ref="I21:J21" si="20">SUM(I22:I23)</f>
        <v>461.78452046909558</v>
      </c>
      <c r="J21" s="16">
        <f t="shared" si="20"/>
        <v>128.0724805541744</v>
      </c>
      <c r="K21" s="16">
        <f t="shared" si="3"/>
        <v>333.71203991492121</v>
      </c>
      <c r="L21" s="16">
        <f t="shared" ref="L21:M21" si="21">SUM(L22:L23)</f>
        <v>445.04867720298745</v>
      </c>
      <c r="M21" s="16">
        <f t="shared" si="21"/>
        <v>184.74982036718765</v>
      </c>
      <c r="N21" s="16">
        <f t="shared" si="5"/>
        <v>260.29885683579982</v>
      </c>
    </row>
    <row r="22" spans="1:14" ht="18.75" customHeight="1" x14ac:dyDescent="0.25">
      <c r="A22" s="18" t="s">
        <v>41</v>
      </c>
      <c r="B22" s="27" t="s">
        <v>42</v>
      </c>
      <c r="C22" s="20">
        <v>204.33662488515975</v>
      </c>
      <c r="D22" s="20">
        <v>38.81740831711538</v>
      </c>
      <c r="E22" s="16">
        <f t="shared" si="6"/>
        <v>165.51921656804438</v>
      </c>
      <c r="F22" s="20">
        <v>417.67693896151019</v>
      </c>
      <c r="G22" s="20">
        <v>85.148081715577689</v>
      </c>
      <c r="H22" s="16">
        <f t="shared" si="1"/>
        <v>332.5288572459325</v>
      </c>
      <c r="I22" s="20">
        <v>461.78452046909558</v>
      </c>
      <c r="J22" s="20">
        <v>128.0724805541744</v>
      </c>
      <c r="K22" s="16">
        <f t="shared" si="3"/>
        <v>333.71203991492121</v>
      </c>
      <c r="L22" s="20">
        <v>445.04867720298745</v>
      </c>
      <c r="M22" s="20">
        <v>184.74982036718765</v>
      </c>
      <c r="N22" s="16">
        <f t="shared" si="5"/>
        <v>260.29885683579982</v>
      </c>
    </row>
    <row r="23" spans="1:14" ht="18.75" customHeight="1" x14ac:dyDescent="0.25">
      <c r="A23" s="18" t="s">
        <v>43</v>
      </c>
      <c r="B23" s="27" t="s">
        <v>44</v>
      </c>
      <c r="C23" s="20">
        <v>0</v>
      </c>
      <c r="D23" s="20">
        <v>0</v>
      </c>
      <c r="E23" s="16">
        <f t="shared" si="6"/>
        <v>0</v>
      </c>
      <c r="F23" s="20">
        <v>0</v>
      </c>
      <c r="G23" s="20">
        <v>0</v>
      </c>
      <c r="H23" s="16">
        <f t="shared" si="1"/>
        <v>0</v>
      </c>
      <c r="I23" s="20">
        <v>0</v>
      </c>
      <c r="J23" s="20">
        <v>0</v>
      </c>
      <c r="K23" s="16">
        <f t="shared" si="3"/>
        <v>0</v>
      </c>
      <c r="L23" s="20">
        <v>0</v>
      </c>
      <c r="M23" s="20">
        <v>0</v>
      </c>
      <c r="N23" s="16">
        <f t="shared" si="5"/>
        <v>0</v>
      </c>
    </row>
    <row r="24" spans="1:14" ht="18.75" customHeight="1" x14ac:dyDescent="0.3">
      <c r="A24" s="18" t="s">
        <v>45</v>
      </c>
      <c r="B24" s="28" t="s">
        <v>46</v>
      </c>
      <c r="C24" s="16">
        <f>SUM(C25:C26)</f>
        <v>212.13087826826253</v>
      </c>
      <c r="D24" s="16">
        <f>SUM(D25:D26)</f>
        <v>393.2678336665532</v>
      </c>
      <c r="E24" s="16">
        <f t="shared" si="6"/>
        <v>-181.13695539829067</v>
      </c>
      <c r="F24" s="16">
        <f t="shared" ref="F24:G24" si="22">SUM(F25:F26)</f>
        <v>522.28190057908591</v>
      </c>
      <c r="G24" s="16">
        <f t="shared" si="22"/>
        <v>722.08487320708048</v>
      </c>
      <c r="H24" s="16">
        <f t="shared" si="1"/>
        <v>-199.80297262799456</v>
      </c>
      <c r="I24" s="16">
        <f t="shared" ref="I24:J24" si="23">SUM(I25:I26)</f>
        <v>732.4828897413538</v>
      </c>
      <c r="J24" s="16">
        <f t="shared" si="23"/>
        <v>1081.3014821358606</v>
      </c>
      <c r="K24" s="16">
        <f t="shared" si="3"/>
        <v>-348.81859239450682</v>
      </c>
      <c r="L24" s="16">
        <f t="shared" ref="L24:M24" si="24">SUM(L25:L26)</f>
        <v>1153.8689032134646</v>
      </c>
      <c r="M24" s="16">
        <f t="shared" si="24"/>
        <v>1467.7715039200561</v>
      </c>
      <c r="N24" s="16">
        <f t="shared" si="5"/>
        <v>-313.90260070659156</v>
      </c>
    </row>
    <row r="25" spans="1:14" ht="18.75" customHeight="1" x14ac:dyDescent="0.25">
      <c r="A25" s="18" t="s">
        <v>47</v>
      </c>
      <c r="B25" s="27" t="s">
        <v>42</v>
      </c>
      <c r="C25" s="20">
        <v>22.63011480812844</v>
      </c>
      <c r="D25" s="20">
        <v>126.99949402637526</v>
      </c>
      <c r="E25" s="16">
        <f t="shared" si="6"/>
        <v>-104.36937921824682</v>
      </c>
      <c r="F25" s="20">
        <v>138.79587521893191</v>
      </c>
      <c r="G25" s="20">
        <v>181.48539103221495</v>
      </c>
      <c r="H25" s="16">
        <f t="shared" si="1"/>
        <v>-42.689515813283037</v>
      </c>
      <c r="I25" s="20">
        <v>173.19191184850379</v>
      </c>
      <c r="J25" s="20">
        <v>271.84785404052781</v>
      </c>
      <c r="K25" s="16">
        <f t="shared" si="3"/>
        <v>-98.655942192024014</v>
      </c>
      <c r="L25" s="20">
        <v>379.16930817927488</v>
      </c>
      <c r="M25" s="20">
        <v>364.46538960019967</v>
      </c>
      <c r="N25" s="16">
        <f t="shared" si="5"/>
        <v>14.703918579075207</v>
      </c>
    </row>
    <row r="26" spans="1:14" ht="18.75" customHeight="1" x14ac:dyDescent="0.25">
      <c r="A26" s="18" t="s">
        <v>48</v>
      </c>
      <c r="B26" s="27" t="s">
        <v>44</v>
      </c>
      <c r="C26" s="20">
        <v>189.5007634601341</v>
      </c>
      <c r="D26" s="20">
        <v>266.26833964017794</v>
      </c>
      <c r="E26" s="16">
        <f t="shared" si="6"/>
        <v>-76.767576180043847</v>
      </c>
      <c r="F26" s="20">
        <v>383.48602536015397</v>
      </c>
      <c r="G26" s="20">
        <v>540.59948217486556</v>
      </c>
      <c r="H26" s="16">
        <f t="shared" si="1"/>
        <v>-157.11345681471158</v>
      </c>
      <c r="I26" s="20">
        <v>559.29097789285004</v>
      </c>
      <c r="J26" s="20">
        <v>809.45362809533287</v>
      </c>
      <c r="K26" s="16">
        <f t="shared" si="3"/>
        <v>-250.16265020248284</v>
      </c>
      <c r="L26" s="20">
        <v>774.69959503418966</v>
      </c>
      <c r="M26" s="20">
        <v>1103.3061143198565</v>
      </c>
      <c r="N26" s="16">
        <f t="shared" si="5"/>
        <v>-328.60651928566688</v>
      </c>
    </row>
    <row r="27" spans="1:14" ht="18.75" customHeight="1" x14ac:dyDescent="0.3">
      <c r="A27" s="14" t="s">
        <v>49</v>
      </c>
      <c r="B27" s="29" t="s">
        <v>50</v>
      </c>
      <c r="C27" s="16">
        <f>SUM(C28:C29)</f>
        <v>11.77958573989245</v>
      </c>
      <c r="D27" s="16">
        <f>SUM(D28:D29)</f>
        <v>18.415004979087829</v>
      </c>
      <c r="E27" s="16">
        <f t="shared" si="6"/>
        <v>-6.6354192391953788</v>
      </c>
      <c r="F27" s="16">
        <f t="shared" ref="F27:G27" si="25">SUM(F28:F29)</f>
        <v>23.743317400252273</v>
      </c>
      <c r="G27" s="16">
        <f t="shared" si="25"/>
        <v>26.537999734448647</v>
      </c>
      <c r="H27" s="16">
        <f t="shared" si="1"/>
        <v>-2.7946823341963736</v>
      </c>
      <c r="I27" s="16">
        <f t="shared" ref="I27:J27" si="26">SUM(I28:I29)</f>
        <v>28.902118103963353</v>
      </c>
      <c r="J27" s="16">
        <f t="shared" si="26"/>
        <v>44.452296355307709</v>
      </c>
      <c r="K27" s="16">
        <f t="shared" si="3"/>
        <v>-15.550178251344356</v>
      </c>
      <c r="L27" s="16">
        <f t="shared" ref="L27:M27" si="27">SUM(L28:L29)</f>
        <v>33.466354643829249</v>
      </c>
      <c r="M27" s="16">
        <f t="shared" si="27"/>
        <v>60.236051915289117</v>
      </c>
      <c r="N27" s="16">
        <f t="shared" si="5"/>
        <v>-26.769697271459869</v>
      </c>
    </row>
    <row r="28" spans="1:14" ht="18.75" customHeight="1" x14ac:dyDescent="0.3">
      <c r="A28" s="18" t="s">
        <v>51</v>
      </c>
      <c r="B28" s="22" t="s">
        <v>52</v>
      </c>
      <c r="C28" s="20">
        <v>3.2421098054836355</v>
      </c>
      <c r="D28" s="20">
        <v>4.443684524995021</v>
      </c>
      <c r="E28" s="16">
        <f t="shared" si="6"/>
        <v>-1.2015747195113855</v>
      </c>
      <c r="F28" s="20">
        <v>3.5780116842594434</v>
      </c>
      <c r="G28" s="20">
        <v>6.7710210449445656</v>
      </c>
      <c r="H28" s="16">
        <f t="shared" si="1"/>
        <v>-3.1930093606851222</v>
      </c>
      <c r="I28" s="20">
        <v>5.513682865299077</v>
      </c>
      <c r="J28" s="20">
        <v>10.186213901613227</v>
      </c>
      <c r="K28" s="16">
        <f t="shared" si="3"/>
        <v>-4.6725310363141501</v>
      </c>
      <c r="L28" s="20">
        <v>6.2572993427604064</v>
      </c>
      <c r="M28" s="20">
        <v>16.267386974706234</v>
      </c>
      <c r="N28" s="16">
        <f t="shared" si="5"/>
        <v>-10.010087631945828</v>
      </c>
    </row>
    <row r="29" spans="1:14" ht="18.75" customHeight="1" x14ac:dyDescent="0.3">
      <c r="A29" s="18" t="s">
        <v>53</v>
      </c>
      <c r="B29" s="22" t="s">
        <v>54</v>
      </c>
      <c r="C29" s="20">
        <v>8.5374759344088158</v>
      </c>
      <c r="D29" s="20">
        <v>13.971320454092808</v>
      </c>
      <c r="E29" s="16">
        <f t="shared" si="6"/>
        <v>-5.4338445196839924</v>
      </c>
      <c r="F29" s="20">
        <v>20.16530571599283</v>
      </c>
      <c r="G29" s="20">
        <v>19.766978689504082</v>
      </c>
      <c r="H29" s="16">
        <f t="shared" si="1"/>
        <v>0.39832702648874729</v>
      </c>
      <c r="I29" s="20">
        <v>23.388435238664275</v>
      </c>
      <c r="J29" s="20">
        <v>34.26608245369448</v>
      </c>
      <c r="K29" s="16">
        <f t="shared" si="3"/>
        <v>-10.877647215030205</v>
      </c>
      <c r="L29" s="20">
        <v>27.209055301068844</v>
      </c>
      <c r="M29" s="20">
        <v>43.968664940582883</v>
      </c>
      <c r="N29" s="16">
        <f t="shared" si="5"/>
        <v>-16.759609639514039</v>
      </c>
    </row>
    <row r="30" spans="1:14" ht="18.75" customHeight="1" x14ac:dyDescent="0.3">
      <c r="A30" s="30"/>
      <c r="B30" s="31"/>
      <c r="C30" s="12" t="s">
        <v>55</v>
      </c>
      <c r="D30" s="12" t="s">
        <v>56</v>
      </c>
      <c r="E30" s="12" t="s">
        <v>8</v>
      </c>
      <c r="F30" s="12" t="s">
        <v>55</v>
      </c>
      <c r="G30" s="12" t="s">
        <v>56</v>
      </c>
      <c r="H30" s="12" t="s">
        <v>8</v>
      </c>
      <c r="I30" s="12" t="s">
        <v>55</v>
      </c>
      <c r="J30" s="12" t="s">
        <v>56</v>
      </c>
      <c r="K30" s="12" t="s">
        <v>8</v>
      </c>
      <c r="L30" s="12" t="s">
        <v>55</v>
      </c>
      <c r="M30" s="12" t="s">
        <v>56</v>
      </c>
      <c r="N30" s="12" t="s">
        <v>8</v>
      </c>
    </row>
    <row r="31" spans="1:14" ht="18.75" customHeight="1" x14ac:dyDescent="0.3">
      <c r="A31" s="14" t="s">
        <v>57</v>
      </c>
      <c r="B31" s="32" t="s">
        <v>58</v>
      </c>
      <c r="C31" s="16">
        <f>+C32+C35+E38+C39+C48</f>
        <v>1520.7766814047654</v>
      </c>
      <c r="D31" s="16">
        <f>+D32+D35+D39</f>
        <v>1920.3516041293233</v>
      </c>
      <c r="E31" s="16">
        <f t="shared" ref="E31" si="28">+C31-D31</f>
        <v>-399.57492272455784</v>
      </c>
      <c r="F31" s="16">
        <f t="shared" ref="F31" si="29">+F32+F35+H38+F39+F48</f>
        <v>2916.5749078536801</v>
      </c>
      <c r="G31" s="16">
        <f t="shared" ref="G31" si="30">+G32+G35+G39</f>
        <v>4869.8291013875069</v>
      </c>
      <c r="H31" s="16">
        <f t="shared" ref="H31:H37" si="31">+F31-G31</f>
        <v>-1953.2541935338268</v>
      </c>
      <c r="I31" s="16">
        <f t="shared" ref="I31" si="32">+I32+I35+K38+I39+I48</f>
        <v>390.55443683197109</v>
      </c>
      <c r="J31" s="16">
        <f t="shared" ref="J31" si="33">+J32+J35+J39</f>
        <v>2983.5043493593571</v>
      </c>
      <c r="K31" s="16">
        <f t="shared" ref="K31:K37" si="34">+I31-J31</f>
        <v>-2592.949912527386</v>
      </c>
      <c r="L31" s="16">
        <f t="shared" ref="L31" si="35">+L32+L35+N38+L39+L48</f>
        <v>-728.4816920268205</v>
      </c>
      <c r="M31" s="16">
        <f t="shared" ref="M31" si="36">+M32+M35+M39</f>
        <v>3354.2530333266945</v>
      </c>
      <c r="N31" s="16">
        <f t="shared" ref="N31:N37" si="37">+L31-M31</f>
        <v>-4082.7347253535149</v>
      </c>
    </row>
    <row r="32" spans="1:14" ht="18.75" customHeight="1" x14ac:dyDescent="0.25">
      <c r="A32" s="18" t="s">
        <v>59</v>
      </c>
      <c r="B32" s="19" t="s">
        <v>22</v>
      </c>
      <c r="C32" s="16">
        <f>+C33+C34</f>
        <v>265.27491203611402</v>
      </c>
      <c r="D32" s="16">
        <f>+D33+D34</f>
        <v>772.53525194184385</v>
      </c>
      <c r="E32" s="16">
        <f t="shared" si="6"/>
        <v>-507.26033990572984</v>
      </c>
      <c r="F32" s="16">
        <f t="shared" ref="F32:G32" si="38">+F33+F34</f>
        <v>834.35597158600433</v>
      </c>
      <c r="G32" s="16">
        <f t="shared" si="38"/>
        <v>2874.3729004846318</v>
      </c>
      <c r="H32" s="16">
        <f t="shared" si="31"/>
        <v>-2040.0169288986276</v>
      </c>
      <c r="I32" s="16">
        <f t="shared" ref="I32:J32" si="39">+I33+I34</f>
        <v>631.50969262431022</v>
      </c>
      <c r="J32" s="16">
        <f t="shared" si="39"/>
        <v>3979.8690831839604</v>
      </c>
      <c r="K32" s="16">
        <f t="shared" si="34"/>
        <v>-3348.3593905596499</v>
      </c>
      <c r="L32" s="16">
        <f t="shared" ref="L32:M32" si="40">+L33+L34</f>
        <v>416.21725419903072</v>
      </c>
      <c r="M32" s="16">
        <f t="shared" si="40"/>
        <v>4538.0024231560783</v>
      </c>
      <c r="N32" s="16">
        <f t="shared" si="37"/>
        <v>-4121.785168957048</v>
      </c>
    </row>
    <row r="33" spans="1:14" ht="18.75" customHeight="1" x14ac:dyDescent="0.25">
      <c r="A33" s="18" t="s">
        <v>60</v>
      </c>
      <c r="B33" s="33" t="s">
        <v>61</v>
      </c>
      <c r="C33" s="20">
        <v>59.745734581424685</v>
      </c>
      <c r="D33" s="20">
        <v>421.5801965079994</v>
      </c>
      <c r="E33" s="16">
        <f t="shared" si="6"/>
        <v>-361.8344619265747</v>
      </c>
      <c r="F33" s="20">
        <v>250.30206466175389</v>
      </c>
      <c r="G33" s="20">
        <v>1992.3305450441485</v>
      </c>
      <c r="H33" s="16">
        <f t="shared" si="31"/>
        <v>-1742.0284803823947</v>
      </c>
      <c r="I33" s="20">
        <v>415.0534422093873</v>
      </c>
      <c r="J33" s="20">
        <v>2667.9106087764717</v>
      </c>
      <c r="K33" s="16">
        <f t="shared" si="34"/>
        <v>-2252.8571665670843</v>
      </c>
      <c r="L33" s="20">
        <v>471.32709287658497</v>
      </c>
      <c r="M33" s="20">
        <v>3226.0439487485892</v>
      </c>
      <c r="N33" s="16">
        <f t="shared" si="37"/>
        <v>-2754.7168558720041</v>
      </c>
    </row>
    <row r="34" spans="1:14" ht="18.75" customHeight="1" x14ac:dyDescent="0.25">
      <c r="A34" s="18" t="s">
        <v>62</v>
      </c>
      <c r="B34" s="33" t="s">
        <v>28</v>
      </c>
      <c r="C34" s="20">
        <v>205.52917745468935</v>
      </c>
      <c r="D34" s="20">
        <v>350.95505543384451</v>
      </c>
      <c r="E34" s="16">
        <f t="shared" si="6"/>
        <v>-145.42587797915516</v>
      </c>
      <c r="F34" s="20">
        <v>584.05390692425044</v>
      </c>
      <c r="G34" s="20">
        <v>882.04235544048333</v>
      </c>
      <c r="H34" s="16">
        <f t="shared" si="31"/>
        <v>-297.98844851623289</v>
      </c>
      <c r="I34" s="20">
        <v>216.45625041492298</v>
      </c>
      <c r="J34" s="20">
        <v>1311.9584744074887</v>
      </c>
      <c r="K34" s="16">
        <f t="shared" si="34"/>
        <v>-1095.5022239925656</v>
      </c>
      <c r="L34" s="20">
        <v>-55.109838677554251</v>
      </c>
      <c r="M34" s="20">
        <v>1311.9584744074887</v>
      </c>
      <c r="N34" s="16">
        <f t="shared" si="37"/>
        <v>-1367.068313085043</v>
      </c>
    </row>
    <row r="35" spans="1:14" ht="18.75" customHeight="1" x14ac:dyDescent="0.25">
      <c r="A35" s="18" t="s">
        <v>63</v>
      </c>
      <c r="B35" s="19" t="s">
        <v>30</v>
      </c>
      <c r="C35" s="16">
        <f>+C36+C37</f>
        <v>1173.1394808471086</v>
      </c>
      <c r="D35" s="16">
        <f>+D36+D37</f>
        <v>1541.9537940649275</v>
      </c>
      <c r="E35" s="16">
        <f t="shared" si="6"/>
        <v>-368.81431321781884</v>
      </c>
      <c r="F35" s="16">
        <f t="shared" ref="F35:G35" si="41">+F36+F37</f>
        <v>1421.0714997012551</v>
      </c>
      <c r="G35" s="16">
        <f t="shared" si="41"/>
        <v>1717.4467237602071</v>
      </c>
      <c r="H35" s="16">
        <f t="shared" si="31"/>
        <v>-296.37522405895197</v>
      </c>
      <c r="I35" s="16">
        <f t="shared" ref="I35:J35" si="42">+I36+I37</f>
        <v>-2014.3986921595963</v>
      </c>
      <c r="J35" s="16">
        <f t="shared" si="42"/>
        <v>1746.8797716258382</v>
      </c>
      <c r="K35" s="16">
        <f t="shared" si="34"/>
        <v>-3761.2784637854347</v>
      </c>
      <c r="L35" s="16">
        <f t="shared" ref="L35:M35" si="43">+L36+L37</f>
        <v>-1555.7807209719178</v>
      </c>
      <c r="M35" s="16">
        <f t="shared" si="43"/>
        <v>1788.7439421098054</v>
      </c>
      <c r="N35" s="16">
        <f t="shared" si="37"/>
        <v>-3344.5246630817232</v>
      </c>
    </row>
    <row r="36" spans="1:14" ht="18.75" customHeight="1" x14ac:dyDescent="0.25">
      <c r="A36" s="18" t="s">
        <v>64</v>
      </c>
      <c r="B36" s="33" t="s">
        <v>32</v>
      </c>
      <c r="C36" s="20">
        <v>187.88753900285468</v>
      </c>
      <c r="D36" s="20">
        <v>8.2918409347407547</v>
      </c>
      <c r="E36" s="16">
        <f t="shared" si="6"/>
        <v>179.59569806811393</v>
      </c>
      <c r="F36" s="20">
        <v>255.56330080329283</v>
      </c>
      <c r="G36" s="20">
        <v>12.603730996481444</v>
      </c>
      <c r="H36" s="16">
        <f t="shared" si="31"/>
        <v>242.9595698068114</v>
      </c>
      <c r="I36" s="20">
        <v>339.83934143264952</v>
      </c>
      <c r="J36" s="20">
        <v>8.8760539069242501</v>
      </c>
      <c r="K36" s="16">
        <f t="shared" si="34"/>
        <v>330.96328752572526</v>
      </c>
      <c r="L36" s="20">
        <v>315.34554869547901</v>
      </c>
      <c r="M36" s="20">
        <v>34.554869547898825</v>
      </c>
      <c r="N36" s="16">
        <f t="shared" si="37"/>
        <v>280.79067914758019</v>
      </c>
    </row>
    <row r="37" spans="1:14" ht="18.75" customHeight="1" x14ac:dyDescent="0.25">
      <c r="A37" s="18" t="s">
        <v>65</v>
      </c>
      <c r="B37" s="33" t="s">
        <v>34</v>
      </c>
      <c r="C37" s="20">
        <v>985.25194184425402</v>
      </c>
      <c r="D37" s="20">
        <v>1533.6619531301867</v>
      </c>
      <c r="E37" s="16">
        <f t="shared" si="6"/>
        <v>-548.41001128593268</v>
      </c>
      <c r="F37" s="20">
        <v>1165.5081988979623</v>
      </c>
      <c r="G37" s="20">
        <v>1704.8429927637255</v>
      </c>
      <c r="H37" s="16">
        <f t="shared" si="31"/>
        <v>-539.33479386576323</v>
      </c>
      <c r="I37" s="20">
        <v>-2354.2380335922458</v>
      </c>
      <c r="J37" s="20">
        <v>1738.003717718914</v>
      </c>
      <c r="K37" s="16">
        <f t="shared" si="34"/>
        <v>-4092.2417513111595</v>
      </c>
      <c r="L37" s="20">
        <v>-1871.1262696673969</v>
      </c>
      <c r="M37" s="20">
        <v>1754.1890725619066</v>
      </c>
      <c r="N37" s="16">
        <f t="shared" si="37"/>
        <v>-3625.3153422293035</v>
      </c>
    </row>
    <row r="38" spans="1:14" ht="18.75" customHeight="1" x14ac:dyDescent="0.25">
      <c r="A38" s="18" t="s">
        <v>66</v>
      </c>
      <c r="B38" s="34" t="s">
        <v>67</v>
      </c>
      <c r="C38" s="35"/>
      <c r="D38" s="35"/>
      <c r="E38" s="20">
        <v>3.3299999999999983</v>
      </c>
      <c r="F38" s="35"/>
      <c r="G38" s="35"/>
      <c r="H38" s="20">
        <v>50.75200000000001</v>
      </c>
      <c r="I38" s="35"/>
      <c r="J38" s="35"/>
      <c r="K38" s="20">
        <v>135.85900000000001</v>
      </c>
      <c r="L38" s="35"/>
      <c r="M38" s="35"/>
      <c r="N38" s="20">
        <v>159.92099999999999</v>
      </c>
    </row>
    <row r="39" spans="1:14" ht="18.75" customHeight="1" x14ac:dyDescent="0.25">
      <c r="A39" s="18" t="s">
        <v>68</v>
      </c>
      <c r="B39" s="19" t="s">
        <v>36</v>
      </c>
      <c r="C39" s="16">
        <f>SUM(C41:C47)</f>
        <v>789.53228852154291</v>
      </c>
      <c r="D39" s="16">
        <f>SUM(D41:D47)</f>
        <v>-394.137441877448</v>
      </c>
      <c r="E39" s="16">
        <f t="shared" si="6"/>
        <v>1183.6697303989909</v>
      </c>
      <c r="F39" s="16">
        <f t="shared" ref="F39:G39" si="44">SUM(F41:F47)</f>
        <v>1675.195436566421</v>
      </c>
      <c r="G39" s="16">
        <f t="shared" si="44"/>
        <v>278.00947714266738</v>
      </c>
      <c r="H39" s="16">
        <f t="shared" ref="H39" si="45">+F39-G39</f>
        <v>1397.1859594237535</v>
      </c>
      <c r="I39" s="16">
        <f t="shared" ref="I39:J39" si="46">SUM(I41:I47)</f>
        <v>2639.0844363672572</v>
      </c>
      <c r="J39" s="16">
        <f t="shared" si="46"/>
        <v>-2743.2445054504419</v>
      </c>
      <c r="K39" s="16">
        <f t="shared" ref="K39" si="47">+I39-J39</f>
        <v>5382.3289418176992</v>
      </c>
      <c r="L39" s="16">
        <f t="shared" ref="L39:M39" si="48">SUM(L41:L47)</f>
        <v>968.16077474606652</v>
      </c>
      <c r="M39" s="16">
        <f t="shared" si="48"/>
        <v>-2972.4933319391889</v>
      </c>
      <c r="N39" s="16">
        <f t="shared" ref="N39" si="49">+L39-M39</f>
        <v>3940.6541066852556</v>
      </c>
    </row>
    <row r="40" spans="1:14" ht="18.75" customHeight="1" x14ac:dyDescent="0.3">
      <c r="A40" s="36"/>
      <c r="B40" s="37" t="s">
        <v>69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8.75" customHeight="1" x14ac:dyDescent="0.25">
      <c r="A41" s="18" t="s">
        <v>70</v>
      </c>
      <c r="B41" s="27" t="s">
        <v>71</v>
      </c>
      <c r="C41" s="20">
        <v>0</v>
      </c>
      <c r="D41" s="20">
        <v>0</v>
      </c>
      <c r="E41" s="16">
        <f t="shared" ref="E41:E46" si="50">+C41-D41</f>
        <v>0</v>
      </c>
      <c r="F41" s="20">
        <v>0</v>
      </c>
      <c r="G41" s="20">
        <v>0</v>
      </c>
      <c r="H41" s="16">
        <f t="shared" ref="H41:H48" si="51">+F41-G41</f>
        <v>0</v>
      </c>
      <c r="I41" s="20">
        <v>0</v>
      </c>
      <c r="J41" s="20">
        <v>0</v>
      </c>
      <c r="K41" s="16">
        <f t="shared" ref="K41:K48" si="52">+I41-J41</f>
        <v>0</v>
      </c>
      <c r="L41" s="20">
        <v>0</v>
      </c>
      <c r="M41" s="20">
        <v>0</v>
      </c>
      <c r="N41" s="16">
        <f t="shared" ref="N41:N48" si="53">+L41-M41</f>
        <v>0</v>
      </c>
    </row>
    <row r="42" spans="1:14" ht="18.75" customHeight="1" x14ac:dyDescent="0.25">
      <c r="A42" s="18" t="s">
        <v>72</v>
      </c>
      <c r="B42" s="27" t="s">
        <v>73</v>
      </c>
      <c r="C42" s="20">
        <v>478.31799999999998</v>
      </c>
      <c r="D42" s="20">
        <v>-869.57194848303789</v>
      </c>
      <c r="E42" s="16">
        <f t="shared" si="50"/>
        <v>1347.8899484830379</v>
      </c>
      <c r="F42" s="20">
        <v>450.81400000000002</v>
      </c>
      <c r="G42" s="20">
        <v>-762.65007905463722</v>
      </c>
      <c r="H42" s="16">
        <f t="shared" si="51"/>
        <v>1213.4640790546373</v>
      </c>
      <c r="I42" s="20">
        <v>1694.9929999999999</v>
      </c>
      <c r="J42" s="20">
        <v>-3783.3787300670519</v>
      </c>
      <c r="K42" s="16">
        <f t="shared" si="52"/>
        <v>5478.3717300670523</v>
      </c>
      <c r="L42" s="20">
        <v>414.26300000000003</v>
      </c>
      <c r="M42" s="20">
        <v>-4310.3187565557992</v>
      </c>
      <c r="N42" s="16">
        <f t="shared" si="53"/>
        <v>4724.5817565557991</v>
      </c>
    </row>
    <row r="43" spans="1:14" ht="18.75" customHeight="1" x14ac:dyDescent="0.25">
      <c r="A43" s="18" t="s">
        <v>74</v>
      </c>
      <c r="B43" s="27" t="s">
        <v>75</v>
      </c>
      <c r="C43" s="20">
        <v>-39.604711478457133</v>
      </c>
      <c r="D43" s="20">
        <v>166.38950660558987</v>
      </c>
      <c r="E43" s="16">
        <f t="shared" si="50"/>
        <v>-205.99421808404702</v>
      </c>
      <c r="F43" s="20">
        <v>568.935436566421</v>
      </c>
      <c r="G43" s="20">
        <v>277.61755619730462</v>
      </c>
      <c r="H43" s="16">
        <f t="shared" si="51"/>
        <v>291.31788036911638</v>
      </c>
      <c r="I43" s="20">
        <v>-89.41056363274248</v>
      </c>
      <c r="J43" s="20">
        <v>110.84442461661024</v>
      </c>
      <c r="K43" s="16">
        <f t="shared" si="52"/>
        <v>-200.25498824935272</v>
      </c>
      <c r="L43" s="20">
        <v>34.241774746066525</v>
      </c>
      <c r="M43" s="20">
        <v>120.20342461661023</v>
      </c>
      <c r="N43" s="16">
        <f t="shared" si="53"/>
        <v>-85.96164987054371</v>
      </c>
    </row>
    <row r="44" spans="1:14" ht="18.75" customHeight="1" x14ac:dyDescent="0.25">
      <c r="A44" s="18" t="s">
        <v>76</v>
      </c>
      <c r="B44" s="27" t="s">
        <v>77</v>
      </c>
      <c r="C44" s="20">
        <v>0</v>
      </c>
      <c r="D44" s="20">
        <v>0</v>
      </c>
      <c r="E44" s="16">
        <f t="shared" si="50"/>
        <v>0</v>
      </c>
      <c r="F44" s="20">
        <v>0</v>
      </c>
      <c r="G44" s="20">
        <v>0</v>
      </c>
      <c r="H44" s="16">
        <f t="shared" si="51"/>
        <v>0</v>
      </c>
      <c r="I44" s="20">
        <v>0</v>
      </c>
      <c r="J44" s="20">
        <v>0</v>
      </c>
      <c r="K44" s="16">
        <f t="shared" si="52"/>
        <v>0</v>
      </c>
      <c r="L44" s="20">
        <v>0</v>
      </c>
      <c r="M44" s="20">
        <v>0</v>
      </c>
      <c r="N44" s="16">
        <f t="shared" si="53"/>
        <v>0</v>
      </c>
    </row>
    <row r="45" spans="1:14" ht="18.75" customHeight="1" x14ac:dyDescent="0.25">
      <c r="A45" s="18" t="s">
        <v>78</v>
      </c>
      <c r="B45" s="27" t="s">
        <v>79</v>
      </c>
      <c r="C45" s="20">
        <v>346.77699999999999</v>
      </c>
      <c r="D45" s="20">
        <v>364.46899999999999</v>
      </c>
      <c r="E45" s="16">
        <f t="shared" si="50"/>
        <v>-17.692000000000007</v>
      </c>
      <c r="F45" s="20">
        <v>642.43499999999995</v>
      </c>
      <c r="G45" s="20">
        <v>763.29399999999998</v>
      </c>
      <c r="H45" s="16">
        <f t="shared" si="51"/>
        <v>-120.85900000000004</v>
      </c>
      <c r="I45" s="20">
        <v>1016.697</v>
      </c>
      <c r="J45" s="20">
        <v>974.14200000000005</v>
      </c>
      <c r="K45" s="16">
        <f t="shared" si="52"/>
        <v>42.55499999999995</v>
      </c>
      <c r="L45" s="20">
        <v>509.62599999999998</v>
      </c>
      <c r="M45" s="20">
        <v>1264.2570000000001</v>
      </c>
      <c r="N45" s="16">
        <f t="shared" si="53"/>
        <v>-754.63100000000009</v>
      </c>
    </row>
    <row r="46" spans="1:14" ht="18.75" customHeight="1" x14ac:dyDescent="0.25">
      <c r="A46" s="18" t="s">
        <v>80</v>
      </c>
      <c r="B46" s="27" t="s">
        <v>81</v>
      </c>
      <c r="C46" s="20">
        <v>4.0419999999999998</v>
      </c>
      <c r="D46" s="20">
        <v>-55.423999999999992</v>
      </c>
      <c r="E46" s="16">
        <f t="shared" si="50"/>
        <v>59.465999999999994</v>
      </c>
      <c r="F46" s="20">
        <v>13.010999999999999</v>
      </c>
      <c r="G46" s="20">
        <v>-0.25199999999999534</v>
      </c>
      <c r="H46" s="16">
        <f t="shared" si="51"/>
        <v>13.262999999999995</v>
      </c>
      <c r="I46" s="20">
        <v>16.805</v>
      </c>
      <c r="J46" s="20">
        <v>-44.852199999999996</v>
      </c>
      <c r="K46" s="16">
        <f t="shared" si="52"/>
        <v>61.657199999999996</v>
      </c>
      <c r="L46" s="20">
        <v>10.029999999999999</v>
      </c>
      <c r="M46" s="20">
        <v>-46.635000000000005</v>
      </c>
      <c r="N46" s="16">
        <f t="shared" si="53"/>
        <v>56.665000000000006</v>
      </c>
    </row>
    <row r="47" spans="1:14" ht="18.75" customHeight="1" x14ac:dyDescent="0.25">
      <c r="A47" s="18" t="s">
        <v>82</v>
      </c>
      <c r="B47" s="27" t="s">
        <v>83</v>
      </c>
      <c r="C47" s="35"/>
      <c r="D47" s="20">
        <v>0</v>
      </c>
      <c r="E47" s="16">
        <f t="shared" si="6"/>
        <v>0</v>
      </c>
      <c r="F47" s="35"/>
      <c r="G47" s="20">
        <v>0</v>
      </c>
      <c r="H47" s="16">
        <f t="shared" si="51"/>
        <v>0</v>
      </c>
      <c r="I47" s="35"/>
      <c r="J47" s="20">
        <v>0</v>
      </c>
      <c r="K47" s="16">
        <f t="shared" si="52"/>
        <v>0</v>
      </c>
      <c r="L47" s="35"/>
      <c r="M47" s="20">
        <v>0</v>
      </c>
      <c r="N47" s="16">
        <f t="shared" si="53"/>
        <v>0</v>
      </c>
    </row>
    <row r="48" spans="1:14" ht="18.75" customHeight="1" x14ac:dyDescent="0.25">
      <c r="A48" s="18" t="s">
        <v>84</v>
      </c>
      <c r="B48" s="19" t="s">
        <v>38</v>
      </c>
      <c r="C48" s="20">
        <v>-710.5</v>
      </c>
      <c r="D48" s="35"/>
      <c r="E48" s="16">
        <f t="shared" si="6"/>
        <v>-710.5</v>
      </c>
      <c r="F48" s="20">
        <v>-1064.8</v>
      </c>
      <c r="G48" s="35"/>
      <c r="H48" s="16">
        <f t="shared" si="51"/>
        <v>-1064.8</v>
      </c>
      <c r="I48" s="20">
        <v>-1001.5</v>
      </c>
      <c r="J48" s="35"/>
      <c r="K48" s="16">
        <f t="shared" si="52"/>
        <v>-1001.5</v>
      </c>
      <c r="L48" s="20">
        <v>-717</v>
      </c>
      <c r="M48" s="35"/>
      <c r="N48" s="16">
        <f t="shared" si="53"/>
        <v>-717</v>
      </c>
    </row>
    <row r="49" spans="1:14" ht="18.75" customHeight="1" x14ac:dyDescent="0.25">
      <c r="A49" s="14" t="s">
        <v>85</v>
      </c>
      <c r="B49" s="38" t="s">
        <v>86</v>
      </c>
      <c r="C49" s="35"/>
      <c r="D49" s="35"/>
      <c r="E49" s="16">
        <f>+E31-E6-E27</f>
        <v>140.77837505791095</v>
      </c>
      <c r="F49" s="35"/>
      <c r="G49" s="35"/>
      <c r="H49" s="16">
        <f>+H31-H6-H27</f>
        <v>-203.97532481720091</v>
      </c>
      <c r="I49" s="35"/>
      <c r="J49" s="35"/>
      <c r="K49" s="16">
        <f>+K31-K6-K27</f>
        <v>661.22931249509531</v>
      </c>
      <c r="L49" s="35"/>
      <c r="M49" s="35"/>
      <c r="N49" s="16">
        <f>+N31-N6-N27</f>
        <v>256.16268187123393</v>
      </c>
    </row>
    <row r="50" spans="1:14" s="39" customFormat="1" ht="18.7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39" customFormat="1" ht="18.7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39" customFormat="1" ht="18.7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39" customFormat="1" ht="18.7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39" customFormat="1" ht="18.7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39" customFormat="1" ht="18.7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39" customFormat="1" ht="18.7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39" customFormat="1" ht="18.7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39" customFormat="1" ht="18.7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39" customFormat="1" ht="18.7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39" customFormat="1" ht="18.7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39" customFormat="1" ht="18.7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39" customFormat="1" ht="18.7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39" customFormat="1" ht="18.7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39" customFormat="1" ht="18.7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39" customFormat="1" ht="18.7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39" customFormat="1" ht="18.7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39" customFormat="1" ht="18.7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39" customFormat="1" ht="18.7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39" customFormat="1" ht="18.7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39" customFormat="1" ht="18.7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39" customFormat="1" ht="18.7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9" customFormat="1" ht="18.7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s="39" customFormat="1" ht="18.7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39" customFormat="1" ht="18.7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s="39" customFormat="1" ht="18.7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39" customFormat="1" ht="18.7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s="39" customFormat="1" ht="18.7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39" customFormat="1" ht="18.7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s="39" customFormat="1" ht="18.7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s="39" customFormat="1" ht="18.7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s="39" customFormat="1" ht="18.7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s="39" customFormat="1" ht="18.7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s="39" customFormat="1" ht="18.7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s="39" customFormat="1" ht="18.7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s="39" customFormat="1" ht="18.7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s="39" customFormat="1" ht="18.7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39" customFormat="1" ht="18.7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s="39" customFormat="1" ht="18.7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s="39" customFormat="1" ht="18.7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s="39" customFormat="1" ht="18.7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s="39" customFormat="1" ht="18.7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s="39" customFormat="1" ht="18.7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s="39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9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9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9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9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9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39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39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9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9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9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9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9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9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</sheetData>
  <conditionalFormatting sqref="C5">
    <cfRule type="duplicateValues" dxfId="133" priority="133" stopIfTrue="1"/>
    <cfRule type="duplicateValues" dxfId="132" priority="134" stopIfTrue="1"/>
  </conditionalFormatting>
  <conditionalFormatting sqref="D5">
    <cfRule type="duplicateValues" dxfId="131" priority="131" stopIfTrue="1"/>
    <cfRule type="duplicateValues" dxfId="130" priority="132" stopIfTrue="1"/>
  </conditionalFormatting>
  <conditionalFormatting sqref="E5">
    <cfRule type="duplicateValues" dxfId="129" priority="129" stopIfTrue="1"/>
    <cfRule type="duplicateValues" dxfId="128" priority="130" stopIfTrue="1"/>
  </conditionalFormatting>
  <conditionalFormatting sqref="C30">
    <cfRule type="duplicateValues" dxfId="127" priority="127" stopIfTrue="1"/>
    <cfRule type="duplicateValues" dxfId="126" priority="128" stopIfTrue="1"/>
  </conditionalFormatting>
  <conditionalFormatting sqref="D30">
    <cfRule type="duplicateValues" dxfId="125" priority="125" stopIfTrue="1"/>
    <cfRule type="duplicateValues" dxfId="124" priority="126" stopIfTrue="1"/>
  </conditionalFormatting>
  <conditionalFormatting sqref="E30">
    <cfRule type="duplicateValues" dxfId="123" priority="123" stopIfTrue="1"/>
    <cfRule type="duplicateValues" dxfId="122" priority="124" stopIfTrue="1"/>
  </conditionalFormatting>
  <conditionalFormatting sqref="F5">
    <cfRule type="duplicateValues" dxfId="93" priority="93" stopIfTrue="1"/>
    <cfRule type="duplicateValues" dxfId="92" priority="94" stopIfTrue="1"/>
  </conditionalFormatting>
  <conditionalFormatting sqref="G5">
    <cfRule type="duplicateValues" dxfId="91" priority="91" stopIfTrue="1"/>
    <cfRule type="duplicateValues" dxfId="90" priority="92" stopIfTrue="1"/>
  </conditionalFormatting>
  <conditionalFormatting sqref="H5">
    <cfRule type="duplicateValues" dxfId="89" priority="89" stopIfTrue="1"/>
    <cfRule type="duplicateValues" dxfId="88" priority="90" stopIfTrue="1"/>
  </conditionalFormatting>
  <conditionalFormatting sqref="I5">
    <cfRule type="duplicateValues" dxfId="87" priority="87" stopIfTrue="1"/>
    <cfRule type="duplicateValues" dxfId="86" priority="88" stopIfTrue="1"/>
  </conditionalFormatting>
  <conditionalFormatting sqref="J5">
    <cfRule type="duplicateValues" dxfId="85" priority="85" stopIfTrue="1"/>
    <cfRule type="duplicateValues" dxfId="84" priority="86" stopIfTrue="1"/>
  </conditionalFormatting>
  <conditionalFormatting sqref="K5">
    <cfRule type="duplicateValues" dxfId="83" priority="83" stopIfTrue="1"/>
    <cfRule type="duplicateValues" dxfId="82" priority="84" stopIfTrue="1"/>
  </conditionalFormatting>
  <conditionalFormatting sqref="L5">
    <cfRule type="duplicateValues" dxfId="81" priority="81" stopIfTrue="1"/>
    <cfRule type="duplicateValues" dxfId="80" priority="82" stopIfTrue="1"/>
  </conditionalFormatting>
  <conditionalFormatting sqref="M5">
    <cfRule type="duplicateValues" dxfId="79" priority="79" stopIfTrue="1"/>
    <cfRule type="duplicateValues" dxfId="78" priority="80" stopIfTrue="1"/>
  </conditionalFormatting>
  <conditionalFormatting sqref="N5">
    <cfRule type="duplicateValues" dxfId="77" priority="77" stopIfTrue="1"/>
    <cfRule type="duplicateValues" dxfId="76" priority="78" stopIfTrue="1"/>
  </conditionalFormatting>
  <conditionalFormatting sqref="F30">
    <cfRule type="duplicateValues" dxfId="17" priority="17" stopIfTrue="1"/>
    <cfRule type="duplicateValues" dxfId="16" priority="18" stopIfTrue="1"/>
  </conditionalFormatting>
  <conditionalFormatting sqref="G30">
    <cfRule type="duplicateValues" dxfId="15" priority="15" stopIfTrue="1"/>
    <cfRule type="duplicateValues" dxfId="14" priority="16" stopIfTrue="1"/>
  </conditionalFormatting>
  <conditionalFormatting sqref="H30">
    <cfRule type="duplicateValues" dxfId="13" priority="13" stopIfTrue="1"/>
    <cfRule type="duplicateValues" dxfId="12" priority="14" stopIfTrue="1"/>
  </conditionalFormatting>
  <conditionalFormatting sqref="I30">
    <cfRule type="duplicateValues" dxfId="11" priority="11" stopIfTrue="1"/>
    <cfRule type="duplicateValues" dxfId="10" priority="12" stopIfTrue="1"/>
  </conditionalFormatting>
  <conditionalFormatting sqref="J30">
    <cfRule type="duplicateValues" dxfId="9" priority="9" stopIfTrue="1"/>
    <cfRule type="duplicateValues" dxfId="8" priority="10" stopIfTrue="1"/>
  </conditionalFormatting>
  <conditionalFormatting sqref="K30">
    <cfRule type="duplicateValues" dxfId="7" priority="7" stopIfTrue="1"/>
    <cfRule type="duplicateValues" dxfId="6" priority="8" stopIfTrue="1"/>
  </conditionalFormatting>
  <conditionalFormatting sqref="L30">
    <cfRule type="duplicateValues" dxfId="5" priority="5" stopIfTrue="1"/>
    <cfRule type="duplicateValues" dxfId="4" priority="6" stopIfTrue="1"/>
  </conditionalFormatting>
  <conditionalFormatting sqref="M30">
    <cfRule type="duplicateValues" dxfId="3" priority="3" stopIfTrue="1"/>
    <cfRule type="duplicateValues" dxfId="2" priority="4" stopIfTrue="1"/>
  </conditionalFormatting>
  <conditionalFormatting sqref="N30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QBOP_2006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2015-11-05T14:38:23Z</dcterms:created>
  <dcterms:modified xsi:type="dcterms:W3CDTF">2015-11-05T14:38:58Z</dcterms:modified>
</cp:coreProperties>
</file>