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<sst xmlns="http://schemas.openxmlformats.org/spreadsheetml/2006/main" count="58" uniqueCount="45">
  <si>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</si>
  <si>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</si>
  <si>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</si>
  <si>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</si>
  <si>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</si>
  <si>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</si>
  <si>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</si>
  <si>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</si>
  <si>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</si>
  <si>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</si>
  <si>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</si>
  <si>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</si>
  <si>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</si>
  <si>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</si>
  <si>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</si>
  <si>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</si>
  <si>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</si>
  <si>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</si>
  <si>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</si>
  <si>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</si>
  <si>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</si>
  <si>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</si>
  <si>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</si>
  <si>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</si>
  <si>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</si>
  <si>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</si>
  <si>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</si>
  <si>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</si>
  <si>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</si>
  <si>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</si>
  <si>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</si>
  <si>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</si>
  <si>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</si>
  <si>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</si>
  <si>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</si>
  <si>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</si>
  <si>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</si>
  <si>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</si>
  <si>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</si>
  <si>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</si>
  <si>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</si>
  <si>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</si>
  <si>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</si>
  <si>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</si>
  <si>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 xml:space="preserve">                                                    Slovak Republic -Balance of Payments - January - October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</si>
</sst>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44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1278938.045036</v>
      </c>
      <c r="D8" s="23">
        <f>C8/$C$71</f>
        <v>60913.41422347114</v>
      </c>
      <c r="E8" s="22">
        <v>1292745.8919089998</v>
      </c>
      <c r="F8" s="23">
        <f>E8/$C$71</f>
        <v>61571.05600633453</v>
      </c>
      <c r="G8" s="22">
        <f>C8-E8</f>
        <v>-13807.846872999799</v>
      </c>
      <c r="H8" s="23">
        <f>D8-F8</f>
        <v>-657.641782863393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149648.36315790034</v>
      </c>
      <c r="D10" s="23">
        <f t="shared" si="0"/>
        <v>7127.4701446894815</v>
      </c>
      <c r="E10" s="22">
        <f t="shared" si="0"/>
        <v>160866.03114371718</v>
      </c>
      <c r="F10" s="23">
        <f t="shared" si="0"/>
        <v>7661.746577620365</v>
      </c>
      <c r="G10" s="22">
        <f t="shared" si="0"/>
        <v>-11217.667985816835</v>
      </c>
      <c r="H10" s="23">
        <f t="shared" si="0"/>
        <v>-534.2764329308839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51681.521178999996</v>
      </c>
      <c r="D11" s="23">
        <v>2461.493673985521</v>
      </c>
      <c r="E11" s="22">
        <v>44343.491878999994</v>
      </c>
      <c r="F11" s="23">
        <v>2111.997136549819</v>
      </c>
      <c r="G11" s="22">
        <f aca="true" t="shared" si="1" ref="G11:H13">C11-E11</f>
        <v>7338.029300000002</v>
      </c>
      <c r="H11" s="23">
        <f t="shared" si="1"/>
        <v>349.49653743570207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44382.10445185857</v>
      </c>
      <c r="D12" s="23">
        <v>2113.8361807896063</v>
      </c>
      <c r="E12" s="22">
        <v>38310.3797947841</v>
      </c>
      <c r="F12" s="23">
        <v>1824.6513523901745</v>
      </c>
      <c r="G12" s="22">
        <f t="shared" si="1"/>
        <v>6071.724657074468</v>
      </c>
      <c r="H12" s="23">
        <f t="shared" si="1"/>
        <v>289.1848283994318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53584.73752704177</v>
      </c>
      <c r="D13" s="23">
        <v>2552.140289914354</v>
      </c>
      <c r="E13" s="22">
        <v>78212.15946993307</v>
      </c>
      <c r="F13" s="23">
        <v>3725.098088680372</v>
      </c>
      <c r="G13" s="22">
        <f t="shared" si="1"/>
        <v>-24627.421942891306</v>
      </c>
      <c r="H13" s="23">
        <f t="shared" si="1"/>
        <v>-1172.9577987660177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65370.036</v>
      </c>
      <c r="D15" s="23">
        <f t="shared" si="2"/>
        <v>3113.451895599162</v>
      </c>
      <c r="E15" s="22">
        <f t="shared" si="2"/>
        <v>115998.06838833334</v>
      </c>
      <c r="F15" s="23">
        <f t="shared" si="2"/>
        <v>5524.7698794214775</v>
      </c>
      <c r="G15" s="22">
        <f t="shared" si="2"/>
        <v>-50628.03238833334</v>
      </c>
      <c r="H15" s="23">
        <f t="shared" si="2"/>
        <v>-2411.317983822316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35000</v>
      </c>
      <c r="D16" s="23">
        <v>1666.984187464279</v>
      </c>
      <c r="E16" s="22">
        <v>2817.9082</v>
      </c>
      <c r="F16" s="23">
        <v>134.21166888931225</v>
      </c>
      <c r="G16" s="22">
        <f>C16-E16</f>
        <v>32182.091800000002</v>
      </c>
      <c r="H16" s="23">
        <f>D16-F16</f>
        <v>1532.7725185749669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30370.036</v>
      </c>
      <c r="D17" s="23">
        <v>1446.467708134883</v>
      </c>
      <c r="E17" s="22">
        <v>113180.16018833334</v>
      </c>
      <c r="F17" s="23">
        <v>5390.5582105321655</v>
      </c>
      <c r="G17" s="22">
        <f>C17-E17</f>
        <v>-82810.12418833334</v>
      </c>
      <c r="H17" s="23">
        <f>D17-F17</f>
        <v>-3944.0905023972828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44765.2736694749</v>
      </c>
      <c r="D19" s="23">
        <v>2132.0858101293056</v>
      </c>
      <c r="E19" s="22">
        <v>66745.66695860498</v>
      </c>
      <c r="F19" s="23">
        <v>3178.970611478614</v>
      </c>
      <c r="G19" s="22">
        <f>C19-E19</f>
        <v>-21980.393289130086</v>
      </c>
      <c r="H19" s="23">
        <f>D19-F19</f>
        <v>-1046.8848013493084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1538721.7178633753</v>
      </c>
      <c r="D21" s="23">
        <f t="shared" si="3"/>
        <v>73286.4220738891</v>
      </c>
      <c r="E21" s="22">
        <f t="shared" si="3"/>
        <v>1636355.6583996553</v>
      </c>
      <c r="F21" s="23">
        <f t="shared" si="3"/>
        <v>77936.54307485498</v>
      </c>
      <c r="G21" s="22">
        <f t="shared" si="3"/>
        <v>-97633.94053628008</v>
      </c>
      <c r="H21" s="23">
        <f t="shared" si="3"/>
        <v>-4650.121000965901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21970.924245528524</v>
      </c>
      <c r="D24" s="33">
        <v>1046.4338086077598</v>
      </c>
      <c r="E24" s="32">
        <v>1595.8884239999998</v>
      </c>
      <c r="F24" s="33">
        <v>76.00916479329396</v>
      </c>
      <c r="G24" s="32">
        <f>C24-E24</f>
        <v>20375.035821528523</v>
      </c>
      <c r="H24" s="33">
        <f>D24-F24</f>
        <v>970.4246438144659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6628933.920097973</v>
      </c>
      <c r="D26" s="35">
        <f t="shared" si="4"/>
        <v>315721.82111344894</v>
      </c>
      <c r="E26" s="36">
        <f t="shared" si="4"/>
        <v>-6519783.491388086</v>
      </c>
      <c r="F26" s="35">
        <f t="shared" si="4"/>
        <v>-310525.0547431933</v>
      </c>
      <c r="G26" s="36">
        <f t="shared" si="4"/>
        <v>109150.42870988813</v>
      </c>
      <c r="H26" s="35">
        <f t="shared" si="4"/>
        <v>5196.766370255664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1653073.2371883332</v>
      </c>
      <c r="D28" s="35">
        <f t="shared" si="5"/>
        <v>78732.76991752398</v>
      </c>
      <c r="E28" s="22">
        <f t="shared" si="5"/>
        <v>-1615529.672</v>
      </c>
      <c r="F28" s="35">
        <f t="shared" si="5"/>
        <v>-76944.64050295296</v>
      </c>
      <c r="G28" s="22">
        <f t="shared" si="5"/>
        <v>37543.56518833333</v>
      </c>
      <c r="H28" s="23">
        <f t="shared" si="5"/>
        <v>1788.1294145710274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34764.588</v>
      </c>
      <c r="D29" s="35">
        <f t="shared" si="6"/>
        <v>1655.771956563155</v>
      </c>
      <c r="E29" s="22">
        <f t="shared" si="6"/>
        <v>-43519.376000000004</v>
      </c>
      <c r="F29" s="35">
        <f t="shared" si="6"/>
        <v>-2072.7460468660697</v>
      </c>
      <c r="G29" s="22">
        <f t="shared" si="6"/>
        <v>-8754.788</v>
      </c>
      <c r="H29" s="22">
        <f t="shared" si="6"/>
        <v>-416.9740903029149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1550.588</v>
      </c>
      <c r="D30" s="35">
        <v>73.85159077919604</v>
      </c>
      <c r="E30" s="22">
        <v>-5773.656</v>
      </c>
      <c r="F30" s="35">
        <v>-274.9883787388074</v>
      </c>
      <c r="G30" s="22">
        <f aca="true" t="shared" si="7" ref="G30:H32">C30+E30</f>
        <v>-4223.068</v>
      </c>
      <c r="H30" s="23">
        <f t="shared" si="7"/>
        <v>-201.13678795961135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-5115.72</v>
      </c>
      <c r="F31" s="35">
        <v>-243.65212421413602</v>
      </c>
      <c r="G31" s="22">
        <f t="shared" si="7"/>
        <v>-5115.72</v>
      </c>
      <c r="H31" s="23">
        <f t="shared" si="7"/>
        <v>-243.65212421413602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33214</v>
      </c>
      <c r="D32" s="35">
        <v>1581.920365783959</v>
      </c>
      <c r="E32" s="22">
        <v>-32630</v>
      </c>
      <c r="F32" s="35">
        <v>-1554.1055439131264</v>
      </c>
      <c r="G32" s="22">
        <f t="shared" si="7"/>
        <v>584</v>
      </c>
      <c r="H32" s="23">
        <f t="shared" si="7"/>
        <v>27.814821870832475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1618308.6491883332</v>
      </c>
      <c r="D33" s="35">
        <f t="shared" si="8"/>
        <v>77076.99796096083</v>
      </c>
      <c r="E33" s="22">
        <f t="shared" si="8"/>
        <v>-1572010.296</v>
      </c>
      <c r="F33" s="35">
        <f t="shared" si="8"/>
        <v>-74871.89445608688</v>
      </c>
      <c r="G33" s="22">
        <f t="shared" si="8"/>
        <v>46298.35318833333</v>
      </c>
      <c r="H33" s="22">
        <f t="shared" si="8"/>
        <v>2205.1035048739423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25749.92</v>
      </c>
      <c r="D34" s="35">
        <v>1226.4202705277196</v>
      </c>
      <c r="E34" s="22">
        <v>-8562.296</v>
      </c>
      <c r="F34" s="35">
        <v>-407.8060582968185</v>
      </c>
      <c r="G34" s="22">
        <f aca="true" t="shared" si="9" ref="G34:H36">C34+E34</f>
        <v>17187.623999999996</v>
      </c>
      <c r="H34" s="23">
        <f t="shared" si="9"/>
        <v>818.6142122309011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5081.729188333333</v>
      </c>
      <c r="D35" s="35">
        <v>242.0332057693529</v>
      </c>
      <c r="E35" s="22">
        <v>0</v>
      </c>
      <c r="F35" s="35">
        <v>0</v>
      </c>
      <c r="G35" s="22">
        <f t="shared" si="9"/>
        <v>5081.729188333333</v>
      </c>
      <c r="H35" s="23">
        <f t="shared" si="9"/>
        <v>242.0332057693529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1587477</v>
      </c>
      <c r="D36" s="35">
        <v>75608.54448466375</v>
      </c>
      <c r="E36" s="22">
        <v>-1563448</v>
      </c>
      <c r="F36" s="35">
        <v>-74464.08839779007</v>
      </c>
      <c r="G36" s="22">
        <f t="shared" si="9"/>
        <v>24029</v>
      </c>
      <c r="H36" s="23">
        <f t="shared" si="9"/>
        <v>1144.456086873688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298552.85400000005</v>
      </c>
      <c r="D38" s="35">
        <f t="shared" si="10"/>
        <v>14219.511049723758</v>
      </c>
      <c r="E38" s="22">
        <f t="shared" si="10"/>
        <v>-247658.867</v>
      </c>
      <c r="F38" s="35">
        <f t="shared" si="10"/>
        <v>-11795.526147837685</v>
      </c>
      <c r="G38" s="22">
        <f t="shared" si="10"/>
        <v>50893.98700000002</v>
      </c>
      <c r="H38" s="23">
        <f t="shared" si="10"/>
        <v>2423.984901886073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86396.76800000001</v>
      </c>
      <c r="D39" s="35">
        <v>4114.915602971995</v>
      </c>
      <c r="E39" s="22">
        <v>-75246.793</v>
      </c>
      <c r="F39" s="35">
        <v>-3583.8632596685084</v>
      </c>
      <c r="G39" s="22">
        <f>C39+E39</f>
        <v>11149.975000000006</v>
      </c>
      <c r="H39" s="23">
        <f>D39+F39</f>
        <v>531.0523433034869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212156.086</v>
      </c>
      <c r="D40" s="35">
        <v>10104.595446751762</v>
      </c>
      <c r="E40" s="22">
        <v>-172412.074</v>
      </c>
      <c r="F40" s="35">
        <v>-8211.662888169176</v>
      </c>
      <c r="G40" s="22">
        <f>C40+E40</f>
        <v>39744.01200000002</v>
      </c>
      <c r="H40" s="23">
        <f>D40+F40</f>
        <v>1892.9325585825864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2310082.084</v>
      </c>
      <c r="D42" s="35">
        <f t="shared" si="11"/>
        <v>110024.8658792151</v>
      </c>
      <c r="E42" s="22">
        <f t="shared" si="11"/>
        <v>-2317676.1780000003</v>
      </c>
      <c r="F42" s="35">
        <f t="shared" si="11"/>
        <v>-110386.55829681846</v>
      </c>
      <c r="G42" s="22">
        <f t="shared" si="11"/>
        <v>-7594.094000000041</v>
      </c>
      <c r="H42" s="23">
        <f t="shared" si="11"/>
        <v>-361.69241760336445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1310912.83</v>
      </c>
      <c r="D43" s="35">
        <v>62436.31310725853</v>
      </c>
      <c r="E43" s="22">
        <v>-1332231.928</v>
      </c>
      <c r="F43" s="35">
        <v>-63451.70165745857</v>
      </c>
      <c r="G43" s="22">
        <f>C43+E43</f>
        <v>-21319.097999999998</v>
      </c>
      <c r="H43" s="23">
        <f>D43+F43</f>
        <v>-1015.3885502000412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999169.254</v>
      </c>
      <c r="D44" s="35">
        <v>47588.55277195656</v>
      </c>
      <c r="E44" s="22">
        <v>-985444.25</v>
      </c>
      <c r="F44" s="35">
        <v>-46934.85663935988</v>
      </c>
      <c r="G44" s="22">
        <f>C44+E44</f>
        <v>13725.003999999957</v>
      </c>
      <c r="H44" s="23">
        <f>D44+F44</f>
        <v>653.6961325966768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2367225.7449096404</v>
      </c>
      <c r="D46" s="35">
        <f>D47+D51</f>
        <v>112744.67426698613</v>
      </c>
      <c r="E46" s="22">
        <f>E47+E51</f>
        <v>-2338918.7743880856</v>
      </c>
      <c r="F46" s="35">
        <f>F47+F51</f>
        <v>-111398.3297955842</v>
      </c>
      <c r="G46" s="22">
        <f aca="true" t="shared" si="12" ref="G46:H49">C46+E46</f>
        <v>28306.970521554817</v>
      </c>
      <c r="H46" s="23">
        <f t="shared" si="12"/>
        <v>1346.3444714019279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116859.54000000001</v>
      </c>
      <c r="D47" s="35">
        <f>D48+D49</f>
        <v>5563.963421604116</v>
      </c>
      <c r="E47" s="22">
        <f>E48+E49</f>
        <v>-112307.21899999998</v>
      </c>
      <c r="F47" s="35">
        <f>F48+F49</f>
        <v>-5349.008239664698</v>
      </c>
      <c r="G47" s="22">
        <f t="shared" si="12"/>
        <v>4552.321000000025</v>
      </c>
      <c r="H47" s="23">
        <f t="shared" si="12"/>
        <v>214.95518193941825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22581.624</v>
      </c>
      <c r="D48" s="35">
        <v>1075.5202895789675</v>
      </c>
      <c r="E48" s="22">
        <v>-33580.787</v>
      </c>
      <c r="F48" s="35">
        <v>-1599.389740903029</v>
      </c>
      <c r="G48" s="22">
        <f t="shared" si="12"/>
        <v>-10999.162999999997</v>
      </c>
      <c r="H48" s="23">
        <f t="shared" si="12"/>
        <v>-523.8694513240614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94277.91600000001</v>
      </c>
      <c r="D49" s="35">
        <v>4488.443132025148</v>
      </c>
      <c r="E49" s="22">
        <v>-78726.43199999999</v>
      </c>
      <c r="F49" s="35">
        <v>-3749.618498761669</v>
      </c>
      <c r="G49" s="22">
        <f t="shared" si="12"/>
        <v>15551.484000000026</v>
      </c>
      <c r="H49" s="23">
        <f t="shared" si="12"/>
        <v>738.824633263479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2250366.2049096404</v>
      </c>
      <c r="D51" s="35">
        <f>D52+D53</f>
        <v>107180.71084538201</v>
      </c>
      <c r="E51" s="22">
        <f>E52+E53</f>
        <v>-2226611.5553880855</v>
      </c>
      <c r="F51" s="35">
        <f>F52+F53</f>
        <v>-106049.32155591951</v>
      </c>
      <c r="G51" s="22">
        <f aca="true" t="shared" si="13" ref="G51:H53">C51+E51</f>
        <v>23754.64952155482</v>
      </c>
      <c r="H51" s="23">
        <f t="shared" si="13"/>
        <v>1131.3892894625023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1460971.8040000005</v>
      </c>
      <c r="D52" s="35">
        <v>69583.33987426179</v>
      </c>
      <c r="E52" s="22">
        <v>-1474694.169</v>
      </c>
      <c r="F52" s="35">
        <v>-70236.91031625072</v>
      </c>
      <c r="G52" s="22">
        <f t="shared" si="13"/>
        <v>-13722.364999999525</v>
      </c>
      <c r="H52" s="23">
        <f t="shared" si="13"/>
        <v>-653.5704419889371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789394.4009096401</v>
      </c>
      <c r="D53" s="23">
        <v>37597.37097112022</v>
      </c>
      <c r="E53" s="22">
        <v>-751917.3863880855</v>
      </c>
      <c r="F53" s="23">
        <v>-35812.41123966878</v>
      </c>
      <c r="G53" s="32">
        <f t="shared" si="13"/>
        <v>37477.01452155458</v>
      </c>
      <c r="H53" s="33">
        <f t="shared" si="13"/>
        <v>1784.9597314514394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6650904.844343502</v>
      </c>
      <c r="D55" s="35">
        <f>D24+D26</f>
        <v>316768.2549220567</v>
      </c>
      <c r="E55" s="22">
        <f>-E24+E26</f>
        <v>-6521379.379812086</v>
      </c>
      <c r="F55" s="35">
        <f>-F24+F26</f>
        <v>-310601.0639079866</v>
      </c>
      <c r="G55" s="22">
        <f>C55+E55</f>
        <v>129525.46453141607</v>
      </c>
      <c r="H55" s="23">
        <f>D55+F55</f>
        <v>6167.191014070064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-34262.723995135995</v>
      </c>
      <c r="H57" s="23">
        <f>H59-(H21+H55)</f>
        <v>-1615.9700131041636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-81165.6</v>
      </c>
      <c r="D59" s="45">
        <f t="shared" si="14"/>
        <v>-4445.1</v>
      </c>
      <c r="E59" s="44">
        <f t="shared" si="14"/>
        <v>78794.40000000001</v>
      </c>
      <c r="F59" s="45">
        <f t="shared" si="14"/>
        <v>4346.2</v>
      </c>
      <c r="G59" s="44">
        <f t="shared" si="14"/>
        <v>-2371.199999999997</v>
      </c>
      <c r="H59" s="46">
        <f t="shared" si="14"/>
        <v>-98.90000000000055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81165.6</v>
      </c>
      <c r="D63" s="35">
        <f>D64+D65</f>
        <v>4445.1</v>
      </c>
      <c r="E63" s="22">
        <f>E64+E65</f>
        <v>-78525.1</v>
      </c>
      <c r="F63" s="35">
        <f>F64+F65</f>
        <v>-4333.2</v>
      </c>
      <c r="G63" s="22">
        <f t="shared" si="15"/>
        <v>2640.5</v>
      </c>
      <c r="H63" s="23">
        <f t="shared" si="15"/>
        <v>111.90000000000055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4483.3</v>
      </c>
      <c r="D64" s="35">
        <v>86.1</v>
      </c>
      <c r="E64" s="22">
        <v>0</v>
      </c>
      <c r="F64" s="35">
        <v>0</v>
      </c>
      <c r="G64" s="22">
        <f t="shared" si="15"/>
        <v>4483.3</v>
      </c>
      <c r="H64" s="23">
        <f t="shared" si="15"/>
        <v>86.1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76682.3</v>
      </c>
      <c r="D65" s="35">
        <f>D66+D67</f>
        <v>4359</v>
      </c>
      <c r="E65" s="22">
        <f>+E66+E67</f>
        <v>-78525.1</v>
      </c>
      <c r="F65" s="35">
        <f>+F66+F67</f>
        <v>-4333.2</v>
      </c>
      <c r="G65" s="22">
        <f t="shared" si="15"/>
        <v>-1842.800000000003</v>
      </c>
      <c r="H65" s="23">
        <f t="shared" si="15"/>
        <v>25.800000000000182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-78525.1</v>
      </c>
      <c r="F66" s="35">
        <v>-4333.2</v>
      </c>
      <c r="G66" s="22">
        <f t="shared" si="15"/>
        <v>-78525.1</v>
      </c>
      <c r="H66" s="23">
        <f t="shared" si="15"/>
        <v>-4333.2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76682.3</v>
      </c>
      <c r="D67" s="35">
        <v>4359</v>
      </c>
      <c r="E67" s="22">
        <v>0</v>
      </c>
      <c r="F67" s="35">
        <v>0</v>
      </c>
      <c r="G67" s="22">
        <f t="shared" si="15"/>
        <v>76682.3</v>
      </c>
      <c r="H67" s="23">
        <f t="shared" si="15"/>
        <v>4359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-269.3</v>
      </c>
      <c r="F68" s="48">
        <v>-13</v>
      </c>
      <c r="G68" s="32">
        <f>C68+E68</f>
        <v>-269.3</v>
      </c>
      <c r="H68" s="33">
        <f>D68+F68</f>
        <v>-13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81165.6</v>
      </c>
      <c r="D69" s="45">
        <f>D61+D62+D63+D68</f>
        <v>4445.1</v>
      </c>
      <c r="E69" s="44">
        <f>E61+E62+E63+E68</f>
        <v>-78794.40000000001</v>
      </c>
      <c r="F69" s="45">
        <f>F61+F62+F63+F68</f>
        <v>-4346.2</v>
      </c>
      <c r="G69" s="49">
        <f>C69+E69</f>
        <v>2371.199999999997</v>
      </c>
      <c r="H69" s="45">
        <f>D69+F69</f>
        <v>98.90000000000055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20.996</v>
      </c>
      <c r="D71" s="53" t="s">
        <v>2</v>
      </c>
      <c r="E71" s="53"/>
      <c r="F71" s="53"/>
      <c r="G71" s="53"/>
      <c r="H71" s="53"/>
    </row>
    <row r="72" spans="2:8" ht="15.75">
      <c r="B72" s="53"/>
      <c r="C72" s="50"/>
      <c r="D72" s="50"/>
      <c r="E72" s="53"/>
      <c r="F72" s="53"/>
      <c r="G72" s="53"/>
      <c r="H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2015-01-13T07:09:28Z</dcterms:created>
  <dcterms:modified xsi:type="dcterms:W3CDTF">2015-01-13T07:09:29Z</dcterms:modified>
  <cp:category/>
  <cp:version/>
  <cp:contentType/>
  <cp:contentStatus/>
</cp:coreProperties>
</file>