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0" windowWidth="15375" windowHeight="4170" tabRatio="701" activeTab="0"/>
  </bookViews>
  <sheets>
    <sheet name="Súhrn" sheetId="1" r:id="rId1"/>
    <sheet name="HDP" sheetId="2" r:id="rId2"/>
    <sheet name="Inflácia" sheetId="3" r:id="rId3"/>
    <sheet name="Trh práce" sheetId="4" r:id="rId4"/>
    <sheet name="Obchodná a platobná bilancia" sheetId="5" r:id="rId5"/>
    <sheet name="Porovnanie predikcií" sheetId="6" r:id="rId6"/>
  </sheets>
  <definedNames>
    <definedName name="_xlnm.Print_Area" localSheetId="5">'Porovnanie predikcií'!$A$1:$W$30</definedName>
  </definedNames>
  <calcPr fullCalcOnLoad="1"/>
</workbook>
</file>

<file path=xl/sharedStrings.xml><?xml version="1.0" encoding="utf-8"?>
<sst xmlns="http://schemas.openxmlformats.org/spreadsheetml/2006/main" count="584" uniqueCount="176">
  <si>
    <t>Hrubý domáci produkt</t>
  </si>
  <si>
    <t>Tvorba hrubého fixného kapitálu</t>
  </si>
  <si>
    <t>Domáci dopyt</t>
  </si>
  <si>
    <t>Q1</t>
  </si>
  <si>
    <t>Q2</t>
  </si>
  <si>
    <t>Q3</t>
  </si>
  <si>
    <t>Q4</t>
  </si>
  <si>
    <t>Trh práce</t>
  </si>
  <si>
    <t>Miera nezamestnanosti</t>
  </si>
  <si>
    <t>Disponibilný dôchodok</t>
  </si>
  <si>
    <t>Zamestnanosť</t>
  </si>
  <si>
    <t>[%]</t>
  </si>
  <si>
    <t>Miera úspor</t>
  </si>
  <si>
    <t>Cenový vývoj</t>
  </si>
  <si>
    <t>Produkčná medzera</t>
  </si>
  <si>
    <t>[% HDP]</t>
  </si>
  <si>
    <t>Platobná bilancia</t>
  </si>
  <si>
    <t>Verejný sektor</t>
  </si>
  <si>
    <t>Verejný dlh</t>
  </si>
  <si>
    <t>Deflátor HDP</t>
  </si>
  <si>
    <t>Deflátor súkromnej spotreby</t>
  </si>
  <si>
    <t>Deflátor investícií</t>
  </si>
  <si>
    <t>Deflátor vládnej spotreby</t>
  </si>
  <si>
    <t>Deflátor exportu tovarov a služieb</t>
  </si>
  <si>
    <t>Deflátor importu tovarov a služieb</t>
  </si>
  <si>
    <t>Kompenzácie a mzdy</t>
  </si>
  <si>
    <t>Vývoj zamestnanosti, nezamestnanosti</t>
  </si>
  <si>
    <t>Demografia</t>
  </si>
  <si>
    <t>Ekonomicky aktívne obyvateľstvo</t>
  </si>
  <si>
    <t>Ekonomická aktivita</t>
  </si>
  <si>
    <t>Ukazovateľ</t>
  </si>
  <si>
    <t>Konečná spotreba domácností</t>
  </si>
  <si>
    <t>Konečná spotreba verejnej správy</t>
  </si>
  <si>
    <t>Vývoz tovarov a služieb</t>
  </si>
  <si>
    <t>Dovoz tovarov a služieb</t>
  </si>
  <si>
    <t>Čistý vývoz</t>
  </si>
  <si>
    <t>[% z potenciálneho produktu]</t>
  </si>
  <si>
    <t>Skutočnosť</t>
  </si>
  <si>
    <t>Index HICP</t>
  </si>
  <si>
    <t>Počet nezamestnaných</t>
  </si>
  <si>
    <t>[v tis. osôb, VZPS]</t>
  </si>
  <si>
    <t>Domácnosti</t>
  </si>
  <si>
    <t>Externé prostredie a technické predpoklady</t>
  </si>
  <si>
    <t>Deficit verejných financií</t>
  </si>
  <si>
    <t>[úroveň]</t>
  </si>
  <si>
    <t>Cena ropy v USD</t>
  </si>
  <si>
    <t>Cena ropy v EUR</t>
  </si>
  <si>
    <t>Rast zahraničného dopytu Slovenska</t>
  </si>
  <si>
    <t>[medziročný rast v %]</t>
  </si>
  <si>
    <t>Súkromné investície</t>
  </si>
  <si>
    <t>[rast v %]</t>
  </si>
  <si>
    <t>Zmena stavu zásob</t>
  </si>
  <si>
    <t>Ceny potravín</t>
  </si>
  <si>
    <t>Ceny služieb</t>
  </si>
  <si>
    <t>Zamestnanci</t>
  </si>
  <si>
    <t>SZČO</t>
  </si>
  <si>
    <t>Nezamestnanosť</t>
  </si>
  <si>
    <t>Priemerná mzda, reálna</t>
  </si>
  <si>
    <t>Priemerná mzda, súkromný sektor</t>
  </si>
  <si>
    <t>Ceny energií</t>
  </si>
  <si>
    <t>Vývoz, dovoz tovarov a služieb v metodike ESA</t>
  </si>
  <si>
    <t>Vývoz tovarov a služieb v rámci eurozóny</t>
  </si>
  <si>
    <t>Vývoz tovarov a služieb mimo eurozóny</t>
  </si>
  <si>
    <t>Dovoz tovarov a služieb v rámci eurozóny</t>
  </si>
  <si>
    <t>Dovoz tovarov a služieb mimo eurozóny</t>
  </si>
  <si>
    <t>Vývoz, dovoz tovarov a služieb v metodike BoP</t>
  </si>
  <si>
    <t>Bežný účet platobnej bilancie</t>
  </si>
  <si>
    <t>Memo item: nominálne HDP</t>
  </si>
  <si>
    <t>Deficit verejnej správy (% HDP)</t>
  </si>
  <si>
    <t>Bežný účet platobnej bilancie (% HDP)</t>
  </si>
  <si>
    <t>Hodnoty v tabuľke sú uvádzané ako ročné rasty v %, pokiaľ nie je uvedené inak.</t>
  </si>
  <si>
    <t>Súkromná spotreba (s.c.)</t>
  </si>
  <si>
    <t>Vládna spotreba (s.c.)</t>
  </si>
  <si>
    <t>Tvorba hrubého fixného kapitálu (s.c.)</t>
  </si>
  <si>
    <t>Export tovarov a služieb (s.c.)</t>
  </si>
  <si>
    <t>Import tovarov a služieb (s.c.)</t>
  </si>
  <si>
    <t>Hrubý domáci produkt (s.c.)</t>
  </si>
  <si>
    <t>Miera nezamestnanosti (miera v %)</t>
  </si>
  <si>
    <t>NBS</t>
  </si>
  <si>
    <t>IFP</t>
  </si>
  <si>
    <t>EK</t>
  </si>
  <si>
    <t>MMF</t>
  </si>
  <si>
    <t>OECD</t>
  </si>
  <si>
    <t>Jednotka</t>
  </si>
  <si>
    <t>Inflácia meraná HICP</t>
  </si>
  <si>
    <t>Inflácia meraná CPI</t>
  </si>
  <si>
    <t>Bežný účet</t>
  </si>
  <si>
    <t>[% HDP, ESA 95]</t>
  </si>
  <si>
    <t>[rast v %, s.c.]</t>
  </si>
  <si>
    <t>[príspevok v p.b., s.c.]</t>
  </si>
  <si>
    <t>Verejné investície</t>
  </si>
  <si>
    <t>Memo tab.</t>
  </si>
  <si>
    <t>[rast v %, nsa]</t>
  </si>
  <si>
    <t>[rast v %, sa]</t>
  </si>
  <si>
    <t>Ceny priemyselných tovarov bez energií</t>
  </si>
  <si>
    <t>Inflácia meraná HICP bez cien energií</t>
  </si>
  <si>
    <t>Inflácia meraná HICP bez cien energií a potravín</t>
  </si>
  <si>
    <t>Kompenzácie zamestnancov</t>
  </si>
  <si>
    <t>Dlh verejnej správy (% HDP)</t>
  </si>
  <si>
    <t>[rast v %, y-o-y, nsa]</t>
  </si>
  <si>
    <t>Nominálne kompenzácie na zamestnanca</t>
  </si>
  <si>
    <t>Kompenzácie na zamestnanca, nominálne</t>
  </si>
  <si>
    <t>[% z HDP, b.c.]</t>
  </si>
  <si>
    <t>Obyvateľstvo v produktívnom veku (15 - 64 r.)</t>
  </si>
  <si>
    <t>[€, s.c.]</t>
  </si>
  <si>
    <t>[zmena v p.b.]</t>
  </si>
  <si>
    <t>Priemerná nominálna mzda</t>
  </si>
  <si>
    <t>[€]</t>
  </si>
  <si>
    <t>-</t>
  </si>
  <si>
    <t>[medziročný rast v %, s. c.]</t>
  </si>
  <si>
    <t>[s. c.]</t>
  </si>
  <si>
    <t>[% z disponibilného dôchodku]</t>
  </si>
  <si>
    <t>Bilancia tovarov</t>
  </si>
  <si>
    <t>[% p. a.]</t>
  </si>
  <si>
    <t>Zdroj: NBS, ECB a ŠÚ SR.</t>
  </si>
  <si>
    <t>[mil. EUR v s. c.]</t>
  </si>
  <si>
    <t>[mil. EUR v b. c.]</t>
  </si>
  <si>
    <t>[mil. € v b.c.]</t>
  </si>
  <si>
    <r>
      <t xml:space="preserve">Priemerná mzda, nominálna </t>
    </r>
    <r>
      <rPr>
        <vertAlign val="superscript"/>
        <sz val="11"/>
        <color indexed="8"/>
        <rFont val="Times New Roman"/>
        <family val="1"/>
      </rPr>
      <t>(1)</t>
    </r>
  </si>
  <si>
    <r>
      <t>Priemerná mzda mimo súkromného sektora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(2)</t>
    </r>
  </si>
  <si>
    <r>
      <t xml:space="preserve">Produktivita práce </t>
    </r>
    <r>
      <rPr>
        <vertAlign val="superscript"/>
        <sz val="11"/>
        <color indexed="8"/>
        <rFont val="Times New Roman"/>
        <family val="1"/>
      </rPr>
      <t>(3)</t>
    </r>
  </si>
  <si>
    <r>
      <t xml:space="preserve">Miera participácie </t>
    </r>
    <r>
      <rPr>
        <vertAlign val="superscript"/>
        <sz val="11"/>
        <color indexed="8"/>
        <rFont val="Times New Roman"/>
        <family val="1"/>
      </rPr>
      <t>(4)</t>
    </r>
  </si>
  <si>
    <r>
      <t xml:space="preserve">Odhad NAIRU </t>
    </r>
    <r>
      <rPr>
        <vertAlign val="superscript"/>
        <sz val="11"/>
        <color indexed="8"/>
        <rFont val="Times New Roman"/>
        <family val="1"/>
      </rPr>
      <t>(5)</t>
    </r>
  </si>
  <si>
    <r>
      <t xml:space="preserve">Priemerná mzda mimo súkromného sektora </t>
    </r>
    <r>
      <rPr>
        <vertAlign val="superscript"/>
        <sz val="11"/>
        <color indexed="8"/>
        <rFont val="Times New Roman"/>
        <family val="1"/>
      </rPr>
      <t>(2)</t>
    </r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</si>
  <si>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b.c.]</t>
    </r>
  </si>
  <si>
    <t>[BoP, mil. €, b.c.]</t>
  </si>
  <si>
    <t>Obchodná bilancia (tovary a služby)</t>
  </si>
  <si>
    <r>
      <t xml:space="preserve">[v tis. osôb, VZPS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</si>
  <si>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r>
      <t xml:space="preserve">Medzera v nezamestnanosti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</si>
  <si>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b.]</t>
  </si>
  <si>
    <r>
      <t>Produktivita práce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</si>
  <si>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 xml:space="preserve">Neinflačné mzdy (nominálna produktivita) </t>
    </r>
    <r>
      <rPr>
        <vertAlign val="superscript"/>
        <sz val="11"/>
        <color indexed="8"/>
        <rFont val="Times New Roman"/>
        <family val="1"/>
      </rPr>
      <t>4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</si>
  <si>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Nominálne mzdy </t>
    </r>
    <r>
      <rPr>
        <vertAlign val="superscript"/>
        <sz val="11"/>
        <color indexed="8"/>
        <rFont val="Times New Roman"/>
        <family val="1"/>
      </rPr>
      <t>5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</si>
  <si>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Reálne mzdy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</si>
  <si>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Výnos 10-ročného štátneho dlhopisu SR</t>
  </si>
  <si>
    <t>Poznámky:</t>
  </si>
  <si>
    <t>1) VZPS - výberové zisťovanie pracovných síl.</t>
  </si>
  <si>
    <t>2) Rozdiel medzi mierou nezamestnanosti a NAIRU (mierou nezamestnanosti, ktorá nezrýchľuje infláciu). Kladný výsledok znamená vyššiu mieru nezamestnanosti v porovnaní s NAIRU.</t>
  </si>
  <si>
    <t>4) Vypočítaná z nominálneho HDP a zamestnanosti zo štvrťročného štatistického výkazníctva ŠÚ SR.</t>
  </si>
  <si>
    <t>5) Priemerné mesačné mzdy zo štatistického výkazníctva ŠÚ SR.</t>
  </si>
  <si>
    <t>6) Mzdy zo štatistického výkazníctva deflované infláciou CPI.</t>
  </si>
  <si>
    <t>Predpoklad týkajúci sa krátkodobých úrokových sadzieb je výhradne technickej povahy.</t>
  </si>
  <si>
    <t>7) Zmeny oproti predchádzajúcej predikcii v %.</t>
  </si>
  <si>
    <r>
      <t xml:space="preserve">Výmenný kurz USD/EUR </t>
    </r>
    <r>
      <rPr>
        <vertAlign val="superscript"/>
        <sz val="11"/>
        <color indexed="8"/>
        <rFont val="Times New Roman"/>
        <family val="1"/>
      </rPr>
      <t>7)</t>
    </r>
  </si>
  <si>
    <r>
      <t xml:space="preserve">EURIBOR - 3M </t>
    </r>
    <r>
      <rPr>
        <vertAlign val="superscript"/>
        <sz val="11"/>
        <color indexed="8"/>
        <rFont val="Times New Roman"/>
        <family val="1"/>
      </rPr>
      <t>8)</t>
    </r>
  </si>
  <si>
    <t>Zdroj: NBS a ŠÚ SR.</t>
  </si>
  <si>
    <t>Ceny neenergetických komodít v USD</t>
  </si>
  <si>
    <t>Európska komisia -  European Economic Forecast (jesenná predikcia, november 2014)</t>
  </si>
  <si>
    <t>P4Q-2014</t>
  </si>
  <si>
    <t>Zmena oproti P3Q-2014</t>
  </si>
  <si>
    <t>Medzinárodný menový fond - World Economic Outlook (október 2014)</t>
  </si>
  <si>
    <t>Organizácia pre ekonomickú spoluprácu a rozvoj (OECD) - Economic Outlook (november 2014)</t>
  </si>
  <si>
    <t>3) HDP s. c. / zamestnanosť ESA 2010</t>
  </si>
  <si>
    <t>Tabuľka 1 Hrubý domáci produkt</t>
  </si>
  <si>
    <t>Tabuľka 2 Cenový vývoj</t>
  </si>
  <si>
    <t>1) Deflátor exportu tovarov a služieb / deflátor importu tovarov a služieb.</t>
  </si>
  <si>
    <r>
      <t xml:space="preserve">Výmenné relácie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</si>
  <si>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Jednotkové náklady práce </t>
    </r>
    <r>
      <rPr>
        <vertAlign val="superscript"/>
        <sz val="11"/>
        <color indexed="8"/>
        <rFont val="Times New Roman"/>
        <family val="1"/>
      </rPr>
      <t>2)</t>
    </r>
  </si>
  <si>
    <t>2) Kompenzácie na zamestnanca v b. c. / produktivita práce ESA 2010 v s. c.</t>
  </si>
  <si>
    <t>Tabuľka 3 Trh práce</t>
  </si>
  <si>
    <t>1) Priemerné mesačné mzdy zo štatistického výkazníctva ŠÚ SR.</t>
  </si>
  <si>
    <t>2) Odvetvia mimo súkromného sektora sú definované ako priemer sekcií O, P a Q klasifikácie SK NACE Rev. 2 (verejná správa, školstvo, zdravotníctvo).</t>
  </si>
  <si>
    <t>4) Ekonomicky aktívne obyvateľstvo v tis. osôb / populácia v produktívnom veku v tis. osôb.</t>
  </si>
  <si>
    <t>5) Miera nezamestnanosti, ktorá nezrýchľuje infláciu.</t>
  </si>
  <si>
    <t>3) HDP s. c. / zamestnanosť ESA 2010.</t>
  </si>
  <si>
    <t>Tabuľka 5 Porovnanie predikcií vybraných inštitúcií</t>
  </si>
  <si>
    <t>Zdroj:</t>
  </si>
  <si>
    <t>[v tis. osôb, ESA 2010]</t>
  </si>
  <si>
    <t>[medziročný rast v %, ESA 2010]</t>
  </si>
  <si>
    <t>[ESA 2010, mil. €, s.c.]</t>
  </si>
  <si>
    <t>[ESA 2010, mil. €, b.c.]</t>
  </si>
  <si>
    <t>Zamestnanosť (ESA 2010)</t>
  </si>
  <si>
    <t>Tabuľka 4 Obchodná a platobná bilancia</t>
  </si>
  <si>
    <t>Inštitút finančnej politiky - Makroekonomická prognóza (september 2014), deficit (očakávacia skutočnosť za rok 2014 a rozpočtový cieľ na roky 2015 a 2016) a dlh VS sú z Rozpočtu verejnej správy na roky 2015 až 2017</t>
  </si>
  <si>
    <t xml:space="preserve">8) Technické predpoklady týkajúce sa vývoja úrokových sadzieb a cien komodít sú založené na očakávaniach trhu s dátumom uzávierky 13. novembra 2014. 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</si>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</sst>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</borders>
  <cellStyleXfs count="1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9" borderId="0" applyNumberFormat="0" applyBorder="0" applyAlignment="0" applyProtection="0"/>
    <xf numFmtId="0" fontId="54" fillId="14" borderId="0" applyNumberFormat="0" applyBorder="0" applyAlignment="0" applyProtection="0"/>
    <xf numFmtId="0" fontId="6" fillId="6" borderId="0" applyNumberFormat="0" applyBorder="0" applyAlignment="0" applyProtection="0"/>
    <xf numFmtId="0" fontId="54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4" fillId="20" borderId="0" applyNumberFormat="0" applyBorder="0" applyAlignment="0" applyProtection="0"/>
    <xf numFmtId="0" fontId="6" fillId="21" borderId="0" applyNumberFormat="0" applyBorder="0" applyAlignment="0" applyProtection="0"/>
    <xf numFmtId="0" fontId="54" fillId="22" borderId="0" applyNumberFormat="0" applyBorder="0" applyAlignment="0" applyProtection="0"/>
    <xf numFmtId="0" fontId="6" fillId="17" borderId="0" applyNumberFormat="0" applyBorder="0" applyAlignment="0" applyProtection="0"/>
    <xf numFmtId="0" fontId="54" fillId="23" borderId="0" applyNumberFormat="0" applyBorder="0" applyAlignment="0" applyProtection="0"/>
    <xf numFmtId="0" fontId="6" fillId="24" borderId="0" applyNumberFormat="0" applyBorder="0" applyAlignment="0" applyProtection="0"/>
    <xf numFmtId="0" fontId="54" fillId="25" borderId="0" applyNumberFormat="0" applyBorder="0" applyAlignment="0" applyProtection="0"/>
    <xf numFmtId="0" fontId="6" fillId="21" borderId="0" applyNumberFormat="0" applyBorder="0" applyAlignment="0" applyProtection="0"/>
    <xf numFmtId="0" fontId="54" fillId="26" borderId="0" applyNumberFormat="0" applyBorder="0" applyAlignment="0" applyProtection="0"/>
    <xf numFmtId="0" fontId="6" fillId="16" borderId="0" applyNumberFormat="0" applyBorder="0" applyAlignment="0" applyProtection="0"/>
    <xf numFmtId="0" fontId="54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30" borderId="0" applyNumberFormat="0" applyBorder="0" applyAlignment="0" applyProtection="0"/>
    <xf numFmtId="0" fontId="55" fillId="33" borderId="0" applyNumberFormat="0" applyBorder="0" applyAlignment="0" applyProtection="0"/>
    <xf numFmtId="0" fontId="11" fillId="17" borderId="0" applyNumberFormat="0" applyBorder="0" applyAlignment="0" applyProtection="0"/>
    <xf numFmtId="0" fontId="55" fillId="34" borderId="0" applyNumberFormat="0" applyBorder="0" applyAlignment="0" applyProtection="0"/>
    <xf numFmtId="0" fontId="11" fillId="24" borderId="0" applyNumberFormat="0" applyBorder="0" applyAlignment="0" applyProtection="0"/>
    <xf numFmtId="0" fontId="55" fillId="35" borderId="0" applyNumberFormat="0" applyBorder="0" applyAlignment="0" applyProtection="0"/>
    <xf numFmtId="0" fontId="11" fillId="21" borderId="0" applyNumberFormat="0" applyBorder="0" applyAlignment="0" applyProtection="0"/>
    <xf numFmtId="0" fontId="55" fillId="36" borderId="0" applyNumberFormat="0" applyBorder="0" applyAlignment="0" applyProtection="0"/>
    <xf numFmtId="0" fontId="11" fillId="30" borderId="0" applyNumberFormat="0" applyBorder="0" applyAlignment="0" applyProtection="0"/>
    <xf numFmtId="0" fontId="55" fillId="37" borderId="0" applyNumberFormat="0" applyBorder="0" applyAlignment="0" applyProtection="0"/>
    <xf numFmtId="0" fontId="11" fillId="7" borderId="0" applyNumberFormat="0" applyBorder="0" applyAlignment="0" applyProtection="0"/>
    <xf numFmtId="0" fontId="55" fillId="38" borderId="0" applyNumberFormat="0" applyBorder="0" applyAlignment="0" applyProtection="0"/>
    <xf numFmtId="0" fontId="11" fillId="30" borderId="0" applyNumberFormat="0" applyBorder="0" applyAlignment="0" applyProtection="0"/>
    <xf numFmtId="0" fontId="55" fillId="39" borderId="0" applyNumberFormat="0" applyBorder="0" applyAlignment="0" applyProtection="0"/>
    <xf numFmtId="0" fontId="11" fillId="40" borderId="0" applyNumberFormat="0" applyBorder="0" applyAlignment="0" applyProtection="0"/>
    <xf numFmtId="0" fontId="55" fillId="41" borderId="0" applyNumberFormat="0" applyBorder="0" applyAlignment="0" applyProtection="0"/>
    <xf numFmtId="0" fontId="11" fillId="42" borderId="0" applyNumberFormat="0" applyBorder="0" applyAlignment="0" applyProtection="0"/>
    <xf numFmtId="0" fontId="55" fillId="43" borderId="0" applyNumberFormat="0" applyBorder="0" applyAlignment="0" applyProtection="0"/>
    <xf numFmtId="0" fontId="11" fillId="44" borderId="0" applyNumberFormat="0" applyBorder="0" applyAlignment="0" applyProtection="0"/>
    <xf numFmtId="0" fontId="55" fillId="45" borderId="0" applyNumberFormat="0" applyBorder="0" applyAlignment="0" applyProtection="0"/>
    <xf numFmtId="0" fontId="11" fillId="30" borderId="0" applyNumberFormat="0" applyBorder="0" applyAlignment="0" applyProtection="0"/>
    <xf numFmtId="0" fontId="55" fillId="46" borderId="0" applyNumberFormat="0" applyBorder="0" applyAlignment="0" applyProtection="0"/>
    <xf numFmtId="0" fontId="11" fillId="47" borderId="0" applyNumberFormat="0" applyBorder="0" applyAlignment="0" applyProtection="0"/>
    <xf numFmtId="0" fontId="56" fillId="48" borderId="0" applyNumberFormat="0" applyBorder="0" applyAlignment="0" applyProtection="0"/>
    <xf numFmtId="0" fontId="12" fillId="3" borderId="0" applyNumberFormat="0" applyBorder="0" applyAlignment="0" applyProtection="0"/>
    <xf numFmtId="0" fontId="57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5" fillId="4" borderId="0" applyNumberFormat="0" applyBorder="0" applyAlignment="0" applyProtection="0"/>
    <xf numFmtId="0" fontId="60" fillId="0" borderId="4" applyNumberFormat="0" applyFill="0" applyAlignment="0" applyProtection="0"/>
    <xf numFmtId="0" fontId="16" fillId="0" borderId="5" applyNumberFormat="0" applyFill="0" applyAlignment="0" applyProtection="0"/>
    <xf numFmtId="0" fontId="61" fillId="0" borderId="6" applyNumberFormat="0" applyFill="0" applyAlignment="0" applyProtection="0"/>
    <xf numFmtId="0" fontId="17" fillId="0" borderId="7" applyNumberFormat="0" applyFill="0" applyAlignment="0" applyProtection="0"/>
    <xf numFmtId="0" fontId="62" fillId="0" borderId="8" applyNumberFormat="0" applyFill="0" applyAlignment="0" applyProtection="0"/>
    <xf numFmtId="0" fontId="18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64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65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67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9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22" xfId="0" applyFont="1" applyBorder="1" applyAlignment="1">
      <alignment horizontal="center"/>
    </xf>
    <xf numFmtId="0" fontId="72" fillId="0" borderId="23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72" fillId="0" borderId="25" xfId="0" applyFont="1" applyBorder="1" applyAlignment="1">
      <alignment horizontal="center"/>
    </xf>
    <xf numFmtId="0" fontId="73" fillId="57" borderId="26" xfId="0" applyFont="1" applyFill="1" applyBorder="1" applyAlignment="1">
      <alignment/>
    </xf>
    <xf numFmtId="0" fontId="74" fillId="57" borderId="27" xfId="0" applyFont="1" applyFill="1" applyBorder="1" applyAlignment="1">
      <alignment/>
    </xf>
    <xf numFmtId="0" fontId="74" fillId="57" borderId="28" xfId="0" applyFont="1" applyFill="1" applyBorder="1" applyAlignment="1">
      <alignment/>
    </xf>
    <xf numFmtId="0" fontId="74" fillId="57" borderId="28" xfId="0" applyFont="1" applyFill="1" applyBorder="1" applyAlignment="1">
      <alignment horizontal="right"/>
    </xf>
    <xf numFmtId="0" fontId="74" fillId="57" borderId="28" xfId="0" applyFont="1" applyFill="1" applyBorder="1" applyAlignment="1">
      <alignment horizontal="center"/>
    </xf>
    <xf numFmtId="0" fontId="74" fillId="57" borderId="27" xfId="0" applyFont="1" applyFill="1" applyBorder="1" applyAlignment="1">
      <alignment horizontal="center"/>
    </xf>
    <xf numFmtId="0" fontId="74" fillId="57" borderId="29" xfId="0" applyFont="1" applyFill="1" applyBorder="1" applyAlignment="1">
      <alignment horizontal="center"/>
    </xf>
    <xf numFmtId="0" fontId="74" fillId="0" borderId="3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22" xfId="0" applyFont="1" applyBorder="1" applyAlignment="1">
      <alignment/>
    </xf>
    <xf numFmtId="0" fontId="74" fillId="0" borderId="22" xfId="0" applyFont="1" applyBorder="1" applyAlignment="1">
      <alignment horizontal="right"/>
    </xf>
    <xf numFmtId="173" fontId="74" fillId="0" borderId="22" xfId="0" applyNumberFormat="1" applyFont="1" applyBorder="1" applyAlignment="1">
      <alignment horizontal="right"/>
    </xf>
    <xf numFmtId="173" fontId="74" fillId="0" borderId="0" xfId="0" applyNumberFormat="1" applyFont="1" applyBorder="1" applyAlignment="1">
      <alignment horizontal="right"/>
    </xf>
    <xf numFmtId="173" fontId="74" fillId="0" borderId="31" xfId="0" applyNumberFormat="1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74" fillId="0" borderId="31" xfId="0" applyFont="1" applyBorder="1" applyAlignment="1">
      <alignment horizontal="right"/>
    </xf>
    <xf numFmtId="0" fontId="74" fillId="57" borderId="27" xfId="0" applyFont="1" applyFill="1" applyBorder="1" applyAlignment="1">
      <alignment horizontal="right"/>
    </xf>
    <xf numFmtId="0" fontId="74" fillId="57" borderId="29" xfId="0" applyFont="1" applyFill="1" applyBorder="1" applyAlignment="1">
      <alignment horizontal="right"/>
    </xf>
    <xf numFmtId="3" fontId="74" fillId="0" borderId="22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 horizontal="right"/>
    </xf>
    <xf numFmtId="3" fontId="74" fillId="0" borderId="31" xfId="0" applyNumberFormat="1" applyFont="1" applyBorder="1" applyAlignment="1">
      <alignment horizontal="right"/>
    </xf>
    <xf numFmtId="1" fontId="74" fillId="0" borderId="0" xfId="0" applyNumberFormat="1" applyFont="1" applyBorder="1" applyAlignment="1">
      <alignment horizontal="right"/>
    </xf>
    <xf numFmtId="1" fontId="74" fillId="0" borderId="22" xfId="0" applyNumberFormat="1" applyFont="1" applyBorder="1" applyAlignment="1">
      <alignment horizontal="right"/>
    </xf>
    <xf numFmtId="173" fontId="7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0" fontId="74" fillId="0" borderId="0" xfId="0" applyNumberFormat="1" applyFont="1" applyBorder="1" applyAlignment="1">
      <alignment horizontal="right"/>
    </xf>
    <xf numFmtId="0" fontId="74" fillId="0" borderId="22" xfId="0" applyFont="1" applyFill="1" applyBorder="1" applyAlignment="1">
      <alignment horizontal="right"/>
    </xf>
    <xf numFmtId="0" fontId="75" fillId="57" borderId="28" xfId="0" applyFont="1" applyFill="1" applyBorder="1" applyAlignment="1">
      <alignment/>
    </xf>
    <xf numFmtId="0" fontId="74" fillId="0" borderId="0" xfId="0" applyFont="1" applyAlignment="1">
      <alignment/>
    </xf>
    <xf numFmtId="2" fontId="74" fillId="0" borderId="22" xfId="0" applyNumberFormat="1" applyFont="1" applyBorder="1" applyAlignment="1">
      <alignment horizontal="right"/>
    </xf>
    <xf numFmtId="2" fontId="74" fillId="0" borderId="0" xfId="0" applyNumberFormat="1" applyFont="1" applyBorder="1" applyAlignment="1">
      <alignment horizontal="right"/>
    </xf>
    <xf numFmtId="0" fontId="74" fillId="0" borderId="32" xfId="0" applyFont="1" applyBorder="1" applyAlignment="1">
      <alignment/>
    </xf>
    <xf numFmtId="0" fontId="74" fillId="0" borderId="33" xfId="0" applyFont="1" applyBorder="1" applyAlignment="1">
      <alignment/>
    </xf>
    <xf numFmtId="0" fontId="74" fillId="0" borderId="34" xfId="0" applyFont="1" applyBorder="1" applyAlignment="1">
      <alignment/>
    </xf>
    <xf numFmtId="0" fontId="74" fillId="0" borderId="34" xfId="0" applyFont="1" applyBorder="1" applyAlignment="1">
      <alignment horizontal="right"/>
    </xf>
    <xf numFmtId="173" fontId="74" fillId="0" borderId="34" xfId="0" applyNumberFormat="1" applyFont="1" applyBorder="1" applyAlignment="1">
      <alignment horizontal="right"/>
    </xf>
    <xf numFmtId="173" fontId="74" fillId="0" borderId="33" xfId="0" applyNumberFormat="1" applyFont="1" applyBorder="1" applyAlignment="1">
      <alignment horizontal="right"/>
    </xf>
    <xf numFmtId="0" fontId="75" fillId="58" borderId="35" xfId="0" applyFont="1" applyFill="1" applyBorder="1" applyAlignment="1">
      <alignment horizontal="center" vertical="center"/>
    </xf>
    <xf numFmtId="0" fontId="75" fillId="58" borderId="36" xfId="0" applyFont="1" applyFill="1" applyBorder="1" applyAlignment="1">
      <alignment horizontal="center"/>
    </xf>
    <xf numFmtId="0" fontId="74" fillId="58" borderId="23" xfId="0" applyFont="1" applyFill="1" applyBorder="1" applyAlignment="1">
      <alignment horizontal="center"/>
    </xf>
    <xf numFmtId="0" fontId="75" fillId="58" borderId="37" xfId="0" applyFont="1" applyFill="1" applyBorder="1" applyAlignment="1">
      <alignment horizontal="center"/>
    </xf>
    <xf numFmtId="0" fontId="74" fillId="58" borderId="38" xfId="0" applyFont="1" applyFill="1" applyBorder="1" applyAlignment="1">
      <alignment horizontal="center"/>
    </xf>
    <xf numFmtId="0" fontId="76" fillId="58" borderId="0" xfId="0" applyFont="1" applyFill="1" applyAlignment="1">
      <alignment/>
    </xf>
    <xf numFmtId="0" fontId="74" fillId="58" borderId="0" xfId="0" applyFont="1" applyFill="1" applyAlignment="1">
      <alignment/>
    </xf>
    <xf numFmtId="0" fontId="77" fillId="58" borderId="39" xfId="0" applyFont="1" applyFill="1" applyBorder="1" applyAlignment="1">
      <alignment vertical="center"/>
    </xf>
    <xf numFmtId="0" fontId="77" fillId="58" borderId="40" xfId="0" applyFont="1" applyFill="1" applyBorder="1" applyAlignment="1">
      <alignment vertical="center"/>
    </xf>
    <xf numFmtId="0" fontId="77" fillId="58" borderId="41" xfId="0" applyFont="1" applyFill="1" applyBorder="1" applyAlignment="1">
      <alignment vertical="center"/>
    </xf>
    <xf numFmtId="0" fontId="77" fillId="58" borderId="25" xfId="0" applyFont="1" applyFill="1" applyBorder="1" applyAlignment="1">
      <alignment vertical="center"/>
    </xf>
    <xf numFmtId="0" fontId="74" fillId="58" borderId="41" xfId="0" applyFont="1" applyFill="1" applyBorder="1" applyAlignment="1">
      <alignment horizontal="center"/>
    </xf>
    <xf numFmtId="0" fontId="74" fillId="58" borderId="42" xfId="0" applyFont="1" applyFill="1" applyBorder="1" applyAlignment="1">
      <alignment horizontal="center"/>
    </xf>
    <xf numFmtId="0" fontId="74" fillId="58" borderId="43" xfId="0" applyFont="1" applyFill="1" applyBorder="1" applyAlignment="1">
      <alignment horizontal="center"/>
    </xf>
    <xf numFmtId="0" fontId="74" fillId="58" borderId="25" xfId="0" applyFont="1" applyFill="1" applyBorder="1" applyAlignment="1">
      <alignment horizontal="center"/>
    </xf>
    <xf numFmtId="0" fontId="78" fillId="58" borderId="30" xfId="0" applyFont="1" applyFill="1" applyBorder="1" applyAlignment="1">
      <alignment horizontal="left" vertical="center"/>
    </xf>
    <xf numFmtId="0" fontId="78" fillId="58" borderId="0" xfId="0" applyFont="1" applyFill="1" applyBorder="1" applyAlignment="1">
      <alignment horizontal="left" vertical="center"/>
    </xf>
    <xf numFmtId="0" fontId="78" fillId="58" borderId="35" xfId="0" applyFont="1" applyFill="1" applyBorder="1" applyAlignment="1">
      <alignment horizontal="left" vertical="center"/>
    </xf>
    <xf numFmtId="0" fontId="75" fillId="58" borderId="22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center"/>
    </xf>
    <xf numFmtId="0" fontId="74" fillId="58" borderId="44" xfId="0" applyFont="1" applyFill="1" applyBorder="1" applyAlignment="1">
      <alignment horizontal="center"/>
    </xf>
    <xf numFmtId="0" fontId="74" fillId="58" borderId="0" xfId="0" applyFont="1" applyFill="1" applyBorder="1" applyAlignment="1">
      <alignment/>
    </xf>
    <xf numFmtId="0" fontId="74" fillId="58" borderId="22" xfId="0" applyFont="1" applyFill="1" applyBorder="1" applyAlignment="1">
      <alignment/>
    </xf>
    <xf numFmtId="0" fontId="74" fillId="58" borderId="45" xfId="0" applyFont="1" applyFill="1" applyBorder="1" applyAlignment="1">
      <alignment/>
    </xf>
    <xf numFmtId="0" fontId="74" fillId="58" borderId="31" xfId="0" applyFont="1" applyFill="1" applyBorder="1" applyAlignment="1">
      <alignment/>
    </xf>
    <xf numFmtId="0" fontId="74" fillId="58" borderId="30" xfId="0" applyFont="1" applyFill="1" applyBorder="1" applyAlignment="1">
      <alignment/>
    </xf>
    <xf numFmtId="0" fontId="74" fillId="58" borderId="22" xfId="0" applyFont="1" applyFill="1" applyBorder="1" applyAlignment="1">
      <alignment horizontal="right"/>
    </xf>
    <xf numFmtId="0" fontId="74" fillId="58" borderId="32" xfId="0" applyFont="1" applyFill="1" applyBorder="1" applyAlignment="1">
      <alignment/>
    </xf>
    <xf numFmtId="0" fontId="74" fillId="58" borderId="33" xfId="0" applyFont="1" applyFill="1" applyBorder="1" applyAlignment="1">
      <alignment/>
    </xf>
    <xf numFmtId="0" fontId="74" fillId="58" borderId="34" xfId="0" applyFont="1" applyFill="1" applyBorder="1" applyAlignment="1">
      <alignment/>
    </xf>
    <xf numFmtId="0" fontId="74" fillId="58" borderId="34" xfId="0" applyFont="1" applyFill="1" applyBorder="1" applyAlignment="1">
      <alignment horizontal="right"/>
    </xf>
    <xf numFmtId="0" fontId="74" fillId="58" borderId="46" xfId="0" applyFont="1" applyFill="1" applyBorder="1" applyAlignment="1">
      <alignment/>
    </xf>
    <xf numFmtId="0" fontId="74" fillId="58" borderId="0" xfId="0" applyFont="1" applyFill="1" applyBorder="1" applyAlignment="1">
      <alignment horizontal="right"/>
    </xf>
    <xf numFmtId="0" fontId="74" fillId="58" borderId="47" xfId="0" applyFont="1" applyFill="1" applyBorder="1" applyAlignment="1">
      <alignment/>
    </xf>
    <xf numFmtId="0" fontId="75" fillId="58" borderId="0" xfId="0" applyFont="1" applyFill="1" applyAlignment="1">
      <alignment/>
    </xf>
    <xf numFmtId="0" fontId="74" fillId="58" borderId="47" xfId="0" applyFont="1" applyFill="1" applyBorder="1" applyAlignment="1">
      <alignment horizontal="center"/>
    </xf>
    <xf numFmtId="0" fontId="74" fillId="58" borderId="31" xfId="0" applyFont="1" applyFill="1" applyBorder="1" applyAlignment="1">
      <alignment horizontal="center"/>
    </xf>
    <xf numFmtId="0" fontId="75" fillId="58" borderId="0" xfId="0" applyFont="1" applyFill="1" applyBorder="1" applyAlignment="1">
      <alignment/>
    </xf>
    <xf numFmtId="0" fontId="75" fillId="58" borderId="33" xfId="0" applyFont="1" applyFill="1" applyBorder="1" applyAlignment="1">
      <alignment/>
    </xf>
    <xf numFmtId="173" fontId="74" fillId="58" borderId="22" xfId="0" applyNumberFormat="1" applyFont="1" applyFill="1" applyBorder="1" applyAlignment="1">
      <alignment/>
    </xf>
    <xf numFmtId="173" fontId="74" fillId="58" borderId="0" xfId="0" applyNumberFormat="1" applyFont="1" applyFill="1" applyBorder="1" applyAlignment="1">
      <alignment/>
    </xf>
    <xf numFmtId="1" fontId="74" fillId="58" borderId="22" xfId="0" applyNumberFormat="1" applyFont="1" applyFill="1" applyBorder="1" applyAlignment="1">
      <alignment/>
    </xf>
    <xf numFmtId="1" fontId="74" fillId="58" borderId="0" xfId="0" applyNumberFormat="1" applyFont="1" applyFill="1" applyBorder="1" applyAlignment="1">
      <alignment/>
    </xf>
    <xf numFmtId="173" fontId="74" fillId="58" borderId="45" xfId="0" applyNumberFormat="1" applyFont="1" applyFill="1" applyBorder="1" applyAlignment="1">
      <alignment/>
    </xf>
    <xf numFmtId="173" fontId="74" fillId="58" borderId="31" xfId="0" applyNumberFormat="1" applyFont="1" applyFill="1" applyBorder="1" applyAlignment="1">
      <alignment/>
    </xf>
    <xf numFmtId="173" fontId="74" fillId="58" borderId="33" xfId="0" applyNumberFormat="1" applyFont="1" applyFill="1" applyBorder="1" applyAlignment="1">
      <alignment/>
    </xf>
    <xf numFmtId="173" fontId="74" fillId="58" borderId="34" xfId="0" applyNumberFormat="1" applyFont="1" applyFill="1" applyBorder="1" applyAlignment="1">
      <alignment/>
    </xf>
    <xf numFmtId="173" fontId="74" fillId="58" borderId="48" xfId="0" applyNumberFormat="1" applyFont="1" applyFill="1" applyBorder="1" applyAlignment="1">
      <alignment/>
    </xf>
    <xf numFmtId="173" fontId="74" fillId="58" borderId="46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 horizontal="right"/>
    </xf>
    <xf numFmtId="3" fontId="74" fillId="58" borderId="0" xfId="0" applyNumberFormat="1" applyFont="1" applyFill="1" applyBorder="1" applyAlignment="1">
      <alignment/>
    </xf>
    <xf numFmtId="3" fontId="74" fillId="58" borderId="22" xfId="0" applyNumberFormat="1" applyFont="1" applyFill="1" applyBorder="1" applyAlignment="1">
      <alignment/>
    </xf>
    <xf numFmtId="3" fontId="74" fillId="58" borderId="45" xfId="0" applyNumberFormat="1" applyFont="1" applyFill="1" applyBorder="1" applyAlignment="1">
      <alignment/>
    </xf>
    <xf numFmtId="3" fontId="74" fillId="58" borderId="31" xfId="0" applyNumberFormat="1" applyFont="1" applyFill="1" applyBorder="1" applyAlignment="1">
      <alignment/>
    </xf>
    <xf numFmtId="3" fontId="74" fillId="58" borderId="34" xfId="0" applyNumberFormat="1" applyFont="1" applyFill="1" applyBorder="1" applyAlignment="1">
      <alignment/>
    </xf>
    <xf numFmtId="3" fontId="74" fillId="58" borderId="33" xfId="0" applyNumberFormat="1" applyFont="1" applyFill="1" applyBorder="1" applyAlignment="1">
      <alignment/>
    </xf>
    <xf numFmtId="3" fontId="74" fillId="58" borderId="48" xfId="0" applyNumberFormat="1" applyFont="1" applyFill="1" applyBorder="1" applyAlignment="1">
      <alignment/>
    </xf>
    <xf numFmtId="3" fontId="74" fillId="58" borderId="46" xfId="0" applyNumberFormat="1" applyFont="1" applyFill="1" applyBorder="1" applyAlignment="1">
      <alignment/>
    </xf>
    <xf numFmtId="173" fontId="74" fillId="58" borderId="47" xfId="0" applyNumberFormat="1" applyFont="1" applyFill="1" applyBorder="1" applyAlignment="1">
      <alignment/>
    </xf>
    <xf numFmtId="173" fontId="74" fillId="58" borderId="49" xfId="0" applyNumberFormat="1" applyFont="1" applyFill="1" applyBorder="1" applyAlignment="1">
      <alignment/>
    </xf>
    <xf numFmtId="0" fontId="74" fillId="58" borderId="0" xfId="0" applyFont="1" applyFill="1" applyBorder="1" applyAlignment="1">
      <alignment horizontal="center" vertical="center"/>
    </xf>
    <xf numFmtId="0" fontId="74" fillId="58" borderId="44" xfId="0" applyFont="1" applyFill="1" applyBorder="1" applyAlignment="1">
      <alignment horizontal="center" vertical="center"/>
    </xf>
    <xf numFmtId="0" fontId="74" fillId="58" borderId="22" xfId="0" applyFont="1" applyFill="1" applyBorder="1" applyAlignment="1">
      <alignment horizontal="center" vertical="center"/>
    </xf>
    <xf numFmtId="0" fontId="74" fillId="58" borderId="45" xfId="0" applyFont="1" applyFill="1" applyBorder="1" applyAlignment="1">
      <alignment horizontal="center"/>
    </xf>
    <xf numFmtId="0" fontId="74" fillId="58" borderId="0" xfId="0" applyFont="1" applyFill="1" applyBorder="1" applyAlignment="1">
      <alignment horizontal="left" vertical="center"/>
    </xf>
    <xf numFmtId="0" fontId="78" fillId="58" borderId="22" xfId="0" applyFont="1" applyFill="1" applyBorder="1" applyAlignment="1">
      <alignment horizontal="left" vertical="center"/>
    </xf>
    <xf numFmtId="0" fontId="74" fillId="58" borderId="50" xfId="0" applyFont="1" applyFill="1" applyBorder="1" applyAlignment="1">
      <alignment/>
    </xf>
    <xf numFmtId="0" fontId="74" fillId="58" borderId="51" xfId="0" applyFont="1" applyFill="1" applyBorder="1" applyAlignment="1">
      <alignment/>
    </xf>
    <xf numFmtId="17" fontId="74" fillId="58" borderId="52" xfId="0" applyNumberFormat="1" applyFont="1" applyFill="1" applyBorder="1" applyAlignment="1">
      <alignment/>
    </xf>
    <xf numFmtId="17" fontId="74" fillId="58" borderId="53" xfId="0" applyNumberFormat="1" applyFont="1" applyFill="1" applyBorder="1" applyAlignment="1">
      <alignment/>
    </xf>
    <xf numFmtId="0" fontId="74" fillId="58" borderId="32" xfId="0" applyFont="1" applyFill="1" applyBorder="1" applyAlignment="1">
      <alignment horizontal="left" vertical="center"/>
    </xf>
    <xf numFmtId="0" fontId="74" fillId="58" borderId="49" xfId="0" applyFont="1" applyFill="1" applyBorder="1" applyAlignment="1">
      <alignment horizontal="right"/>
    </xf>
    <xf numFmtId="172" fontId="74" fillId="58" borderId="0" xfId="0" applyNumberFormat="1" applyFont="1" applyFill="1" applyAlignment="1">
      <alignment/>
    </xf>
    <xf numFmtId="172" fontId="74" fillId="58" borderId="0" xfId="0" applyNumberFormat="1" applyFont="1" applyFill="1" applyAlignment="1">
      <alignment/>
    </xf>
    <xf numFmtId="0" fontId="74" fillId="58" borderId="47" xfId="0" applyFont="1" applyFill="1" applyBorder="1" applyAlignment="1">
      <alignment horizontal="center" vertical="center"/>
    </xf>
    <xf numFmtId="0" fontId="74" fillId="59" borderId="0" xfId="0" applyFont="1" applyFill="1" applyBorder="1" applyAlignment="1">
      <alignment/>
    </xf>
    <xf numFmtId="0" fontId="74" fillId="59" borderId="22" xfId="0" applyFont="1" applyFill="1" applyBorder="1" applyAlignment="1">
      <alignment/>
    </xf>
    <xf numFmtId="0" fontId="74" fillId="59" borderId="45" xfId="0" applyFont="1" applyFill="1" applyBorder="1" applyAlignment="1">
      <alignment/>
    </xf>
    <xf numFmtId="0" fontId="74" fillId="59" borderId="31" xfId="0" applyFont="1" applyFill="1" applyBorder="1" applyAlignment="1">
      <alignment/>
    </xf>
    <xf numFmtId="173" fontId="74" fillId="58" borderId="47" xfId="0" applyNumberFormat="1" applyFont="1" applyFill="1" applyBorder="1" applyAlignment="1">
      <alignment horizontal="right"/>
    </xf>
    <xf numFmtId="173" fontId="74" fillId="58" borderId="0" xfId="0" applyNumberFormat="1" applyFont="1" applyFill="1" applyBorder="1" applyAlignment="1">
      <alignment horizontal="right"/>
    </xf>
    <xf numFmtId="173" fontId="74" fillId="58" borderId="22" xfId="0" applyNumberFormat="1" applyFont="1" applyFill="1" applyBorder="1" applyAlignment="1">
      <alignment horizontal="right"/>
    </xf>
    <xf numFmtId="173" fontId="74" fillId="58" borderId="45" xfId="0" applyNumberFormat="1" applyFont="1" applyFill="1" applyBorder="1" applyAlignment="1">
      <alignment horizontal="right"/>
    </xf>
    <xf numFmtId="173" fontId="74" fillId="58" borderId="31" xfId="0" applyNumberFormat="1" applyFont="1" applyFill="1" applyBorder="1" applyAlignment="1">
      <alignment horizontal="right"/>
    </xf>
    <xf numFmtId="1" fontId="74" fillId="58" borderId="47" xfId="0" applyNumberFormat="1" applyFont="1" applyFill="1" applyBorder="1" applyAlignment="1">
      <alignment/>
    </xf>
    <xf numFmtId="174" fontId="74" fillId="58" borderId="47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 horizontal="right"/>
    </xf>
    <xf numFmtId="174" fontId="74" fillId="58" borderId="22" xfId="0" applyNumberFormat="1" applyFont="1" applyFill="1" applyBorder="1" applyAlignment="1">
      <alignment horizontal="right"/>
    </xf>
    <xf numFmtId="174" fontId="74" fillId="58" borderId="0" xfId="0" applyNumberFormat="1" applyFont="1" applyFill="1" applyBorder="1" applyAlignment="1">
      <alignment/>
    </xf>
    <xf numFmtId="174" fontId="74" fillId="58" borderId="22" xfId="0" applyNumberFormat="1" applyFont="1" applyFill="1" applyBorder="1" applyAlignment="1">
      <alignment/>
    </xf>
    <xf numFmtId="174" fontId="74" fillId="58" borderId="45" xfId="0" applyNumberFormat="1" applyFont="1" applyFill="1" applyBorder="1" applyAlignment="1">
      <alignment/>
    </xf>
    <xf numFmtId="174" fontId="74" fillId="58" borderId="31" xfId="0" applyNumberFormat="1" applyFont="1" applyFill="1" applyBorder="1" applyAlignment="1">
      <alignment/>
    </xf>
    <xf numFmtId="174" fontId="74" fillId="58" borderId="47" xfId="0" applyNumberFormat="1" applyFont="1" applyFill="1" applyBorder="1" applyAlignment="1">
      <alignment/>
    </xf>
    <xf numFmtId="174" fontId="74" fillId="59" borderId="0" xfId="0" applyNumberFormat="1" applyFont="1" applyFill="1" applyBorder="1" applyAlignment="1">
      <alignment/>
    </xf>
    <xf numFmtId="174" fontId="74" fillId="59" borderId="22" xfId="0" applyNumberFormat="1" applyFont="1" applyFill="1" applyBorder="1" applyAlignment="1">
      <alignment/>
    </xf>
    <xf numFmtId="174" fontId="74" fillId="59" borderId="45" xfId="0" applyNumberFormat="1" applyFont="1" applyFill="1" applyBorder="1" applyAlignment="1">
      <alignment/>
    </xf>
    <xf numFmtId="174" fontId="74" fillId="59" borderId="31" xfId="0" applyNumberFormat="1" applyFont="1" applyFill="1" applyBorder="1" applyAlignment="1">
      <alignment/>
    </xf>
    <xf numFmtId="3" fontId="74" fillId="58" borderId="47" xfId="0" applyNumberFormat="1" applyFont="1" applyFill="1" applyBorder="1" applyAlignment="1">
      <alignment/>
    </xf>
    <xf numFmtId="0" fontId="75" fillId="58" borderId="33" xfId="0" applyFont="1" applyFill="1" applyBorder="1" applyAlignment="1">
      <alignment horizontal="left" vertical="center"/>
    </xf>
    <xf numFmtId="0" fontId="74" fillId="59" borderId="33" xfId="0" applyFont="1" applyFill="1" applyBorder="1" applyAlignment="1">
      <alignment/>
    </xf>
    <xf numFmtId="0" fontId="74" fillId="59" borderId="34" xfId="0" applyFont="1" applyFill="1" applyBorder="1" applyAlignment="1">
      <alignment/>
    </xf>
    <xf numFmtId="0" fontId="74" fillId="59" borderId="46" xfId="0" applyFont="1" applyFill="1" applyBorder="1" applyAlignment="1">
      <alignment/>
    </xf>
    <xf numFmtId="3" fontId="74" fillId="58" borderId="47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 vertical="center"/>
    </xf>
    <xf numFmtId="3" fontId="74" fillId="58" borderId="22" xfId="0" applyNumberFormat="1" applyFont="1" applyFill="1" applyBorder="1" applyAlignment="1">
      <alignment horizontal="center" vertical="center"/>
    </xf>
    <xf numFmtId="3" fontId="74" fillId="58" borderId="0" xfId="0" applyNumberFormat="1" applyFont="1" applyFill="1" applyBorder="1" applyAlignment="1">
      <alignment horizontal="center"/>
    </xf>
    <xf numFmtId="3" fontId="74" fillId="58" borderId="22" xfId="0" applyNumberFormat="1" applyFont="1" applyFill="1" applyBorder="1" applyAlignment="1">
      <alignment horizontal="center"/>
    </xf>
    <xf numFmtId="3" fontId="74" fillId="58" borderId="31" xfId="0" applyNumberFormat="1" applyFont="1" applyFill="1" applyBorder="1" applyAlignment="1">
      <alignment horizontal="center"/>
    </xf>
    <xf numFmtId="3" fontId="74" fillId="58" borderId="47" xfId="0" applyNumberFormat="1" applyFont="1" applyFill="1" applyBorder="1" applyAlignment="1">
      <alignment horizontal="right"/>
    </xf>
    <xf numFmtId="3" fontId="74" fillId="59" borderId="0" xfId="0" applyNumberFormat="1" applyFont="1" applyFill="1" applyBorder="1" applyAlignment="1">
      <alignment/>
    </xf>
    <xf numFmtId="3" fontId="74" fillId="59" borderId="22" xfId="0" applyNumberFormat="1" applyFont="1" applyFill="1" applyBorder="1" applyAlignment="1">
      <alignment/>
    </xf>
    <xf numFmtId="3" fontId="74" fillId="59" borderId="31" xfId="0" applyNumberFormat="1" applyFont="1" applyFill="1" applyBorder="1" applyAlignment="1">
      <alignment/>
    </xf>
    <xf numFmtId="3" fontId="74" fillId="58" borderId="49" xfId="0" applyNumberFormat="1" applyFont="1" applyFill="1" applyBorder="1" applyAlignment="1">
      <alignment/>
    </xf>
    <xf numFmtId="3" fontId="74" fillId="59" borderId="33" xfId="0" applyNumberFormat="1" applyFont="1" applyFill="1" applyBorder="1" applyAlignment="1">
      <alignment/>
    </xf>
    <xf numFmtId="3" fontId="74" fillId="59" borderId="34" xfId="0" applyNumberFormat="1" applyFont="1" applyFill="1" applyBorder="1" applyAlignment="1">
      <alignment/>
    </xf>
    <xf numFmtId="3" fontId="74" fillId="59" borderId="46" xfId="0" applyNumberFormat="1" applyFont="1" applyFill="1" applyBorder="1" applyAlignment="1">
      <alignment/>
    </xf>
    <xf numFmtId="0" fontId="79" fillId="58" borderId="54" xfId="0" applyFont="1" applyFill="1" applyBorder="1" applyAlignment="1">
      <alignment horizontal="center" vertical="center" textRotation="90" wrapText="1"/>
    </xf>
    <xf numFmtId="0" fontId="79" fillId="58" borderId="49" xfId="0" applyFont="1" applyFill="1" applyBorder="1" applyAlignment="1">
      <alignment horizontal="center" vertical="center" textRotation="90" wrapText="1"/>
    </xf>
    <xf numFmtId="0" fontId="79" fillId="58" borderId="34" xfId="0" applyFont="1" applyFill="1" applyBorder="1" applyAlignment="1">
      <alignment horizontal="center" vertical="center" textRotation="90" wrapText="1"/>
    </xf>
    <xf numFmtId="0" fontId="79" fillId="58" borderId="46" xfId="0" applyFont="1" applyFill="1" applyBorder="1" applyAlignment="1">
      <alignment horizontal="center" vertical="center" textRotation="90" wrapText="1"/>
    </xf>
    <xf numFmtId="173" fontId="74" fillId="58" borderId="0" xfId="0" applyNumberFormat="1" applyFont="1" applyFill="1" applyAlignment="1">
      <alignment/>
    </xf>
    <xf numFmtId="173" fontId="74" fillId="58" borderId="0" xfId="0" applyNumberFormat="1" applyFont="1" applyFill="1" applyAlignment="1">
      <alignment horizontal="right"/>
    </xf>
    <xf numFmtId="0" fontId="54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173" fontId="74" fillId="57" borderId="28" xfId="0" applyNumberFormat="1" applyFont="1" applyFill="1" applyBorder="1" applyAlignment="1">
      <alignment horizontal="right"/>
    </xf>
    <xf numFmtId="173" fontId="74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74" fillId="58" borderId="0" xfId="0" applyFont="1" applyFill="1" applyAlignment="1">
      <alignment horizontal="center"/>
    </xf>
    <xf numFmtId="173" fontId="74" fillId="58" borderId="0" xfId="0" applyNumberFormat="1" applyFont="1" applyFill="1" applyAlignment="1">
      <alignment horizontal="center"/>
    </xf>
    <xf numFmtId="1" fontId="72" fillId="58" borderId="0" xfId="0" applyNumberFormat="1" applyFont="1" applyFill="1" applyAlignment="1">
      <alignment horizontal="center"/>
    </xf>
    <xf numFmtId="173" fontId="74" fillId="58" borderId="55" xfId="0" applyNumberFormat="1" applyFont="1" applyFill="1" applyBorder="1" applyAlignment="1">
      <alignment horizontal="center"/>
    </xf>
    <xf numFmtId="173" fontId="74" fillId="58" borderId="47" xfId="0" applyNumberFormat="1" applyFont="1" applyFill="1" applyBorder="1" applyAlignment="1">
      <alignment horizontal="center"/>
    </xf>
    <xf numFmtId="173" fontId="74" fillId="58" borderId="22" xfId="0" applyNumberFormat="1" applyFont="1" applyFill="1" applyBorder="1" applyAlignment="1">
      <alignment horizontal="center"/>
    </xf>
    <xf numFmtId="173" fontId="74" fillId="58" borderId="31" xfId="0" applyNumberFormat="1" applyFont="1" applyFill="1" applyBorder="1" applyAlignment="1">
      <alignment horizontal="center"/>
    </xf>
    <xf numFmtId="173" fontId="74" fillId="58" borderId="54" xfId="0" applyNumberFormat="1" applyFont="1" applyFill="1" applyBorder="1" applyAlignment="1">
      <alignment horizontal="center"/>
    </xf>
    <xf numFmtId="173" fontId="74" fillId="58" borderId="49" xfId="0" applyNumberFormat="1" applyFont="1" applyFill="1" applyBorder="1" applyAlignment="1">
      <alignment horizontal="center"/>
    </xf>
    <xf numFmtId="173" fontId="74" fillId="58" borderId="34" xfId="0" applyNumberFormat="1" applyFont="1" applyFill="1" applyBorder="1" applyAlignment="1">
      <alignment horizontal="center"/>
    </xf>
    <xf numFmtId="173" fontId="74" fillId="58" borderId="46" xfId="0" applyNumberFormat="1" applyFont="1" applyFill="1" applyBorder="1" applyAlignment="1">
      <alignment horizontal="center"/>
    </xf>
    <xf numFmtId="173" fontId="74" fillId="27" borderId="47" xfId="0" applyNumberFormat="1" applyFont="1" applyFill="1" applyBorder="1" applyAlignment="1">
      <alignment horizontal="center"/>
    </xf>
    <xf numFmtId="173" fontId="74" fillId="0" borderId="31" xfId="0" applyNumberFormat="1" applyFont="1" applyFill="1" applyBorder="1" applyAlignment="1">
      <alignment horizontal="right"/>
    </xf>
    <xf numFmtId="0" fontId="74" fillId="0" borderId="31" xfId="0" applyFont="1" applyFill="1" applyBorder="1" applyAlignment="1">
      <alignment horizontal="right"/>
    </xf>
    <xf numFmtId="173" fontId="74" fillId="0" borderId="33" xfId="0" applyNumberFormat="1" applyFont="1" applyFill="1" applyBorder="1" applyAlignment="1">
      <alignment horizontal="right"/>
    </xf>
    <xf numFmtId="0" fontId="74" fillId="0" borderId="46" xfId="0" applyFont="1" applyFill="1" applyBorder="1" applyAlignment="1">
      <alignment horizontal="right"/>
    </xf>
    <xf numFmtId="0" fontId="77" fillId="0" borderId="56" xfId="0" applyFont="1" applyBorder="1" applyAlignment="1">
      <alignment horizontal="left" vertical="center"/>
    </xf>
    <xf numFmtId="0" fontId="77" fillId="0" borderId="39" xfId="0" applyFont="1" applyBorder="1" applyAlignment="1">
      <alignment horizontal="left" vertical="center"/>
    </xf>
    <xf numFmtId="0" fontId="77" fillId="0" borderId="40" xfId="0" applyFont="1" applyBorder="1" applyAlignment="1">
      <alignment horizontal="left" vertical="center"/>
    </xf>
    <xf numFmtId="0" fontId="77" fillId="0" borderId="32" xfId="0" applyFont="1" applyBorder="1" applyAlignment="1">
      <alignment horizontal="left" vertical="center"/>
    </xf>
    <xf numFmtId="0" fontId="77" fillId="0" borderId="33" xfId="0" applyFont="1" applyBorder="1" applyAlignment="1">
      <alignment horizontal="left" vertical="center"/>
    </xf>
    <xf numFmtId="0" fontId="77" fillId="0" borderId="46" xfId="0" applyFont="1" applyBorder="1" applyAlignment="1">
      <alignment horizontal="left" vertical="center"/>
    </xf>
    <xf numFmtId="0" fontId="73" fillId="0" borderId="56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57" xfId="0" applyFont="1" applyBorder="1" applyAlignment="1">
      <alignment horizontal="left" vertical="center"/>
    </xf>
    <xf numFmtId="0" fontId="73" fillId="0" borderId="58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73" fillId="0" borderId="22" xfId="0" applyFont="1" applyBorder="1" applyAlignment="1">
      <alignment horizontal="center" vertical="center"/>
    </xf>
    <xf numFmtId="0" fontId="73" fillId="0" borderId="23" xfId="0" applyFont="1" applyBorder="1" applyAlignment="1">
      <alignment horizontal="center" vertical="center"/>
    </xf>
    <xf numFmtId="0" fontId="72" fillId="0" borderId="59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60" xfId="0" applyFont="1" applyBorder="1" applyAlignment="1">
      <alignment horizontal="center"/>
    </xf>
    <xf numFmtId="0" fontId="72" fillId="0" borderId="53" xfId="0" applyFont="1" applyBorder="1" applyAlignment="1">
      <alignment horizontal="center"/>
    </xf>
    <xf numFmtId="0" fontId="74" fillId="58" borderId="44" xfId="0" applyFont="1" applyFill="1" applyBorder="1" applyAlignment="1">
      <alignment horizontal="center" vertical="center"/>
    </xf>
    <xf numFmtId="0" fontId="74" fillId="58" borderId="41" xfId="0" applyFont="1" applyFill="1" applyBorder="1" applyAlignment="1">
      <alignment horizontal="center" vertical="center"/>
    </xf>
    <xf numFmtId="0" fontId="74" fillId="58" borderId="40" xfId="0" applyFont="1" applyFill="1" applyBorder="1" applyAlignment="1">
      <alignment horizontal="center" vertical="center"/>
    </xf>
    <xf numFmtId="0" fontId="74" fillId="58" borderId="25" xfId="0" applyFont="1" applyFill="1" applyBorder="1" applyAlignment="1">
      <alignment horizontal="center" vertical="center"/>
    </xf>
    <xf numFmtId="0" fontId="73" fillId="58" borderId="56" xfId="0" applyFont="1" applyFill="1" applyBorder="1" applyAlignment="1">
      <alignment horizontal="left" vertical="center"/>
    </xf>
    <xf numFmtId="0" fontId="73" fillId="58" borderId="39" xfId="0" applyFont="1" applyFill="1" applyBorder="1" applyAlignment="1">
      <alignment horizontal="left" vertical="center"/>
    </xf>
    <xf numFmtId="0" fontId="73" fillId="58" borderId="57" xfId="0" applyFont="1" applyFill="1" applyBorder="1" applyAlignment="1">
      <alignment horizontal="left" vertical="center"/>
    </xf>
    <xf numFmtId="0" fontId="73" fillId="58" borderId="58" xfId="0" applyFont="1" applyFill="1" applyBorder="1" applyAlignment="1">
      <alignment horizontal="left" vertical="center"/>
    </xf>
    <xf numFmtId="0" fontId="73" fillId="58" borderId="41" xfId="0" applyFont="1" applyFill="1" applyBorder="1" applyAlignment="1">
      <alignment horizontal="left" vertical="center"/>
    </xf>
    <xf numFmtId="0" fontId="73" fillId="58" borderId="23" xfId="0" applyFont="1" applyFill="1" applyBorder="1" applyAlignment="1">
      <alignment horizontal="left" vertical="center"/>
    </xf>
    <xf numFmtId="0" fontId="75" fillId="58" borderId="57" xfId="0" applyFont="1" applyFill="1" applyBorder="1" applyAlignment="1">
      <alignment horizontal="center" vertical="center"/>
    </xf>
    <xf numFmtId="0" fontId="75" fillId="58" borderId="23" xfId="0" applyFont="1" applyFill="1" applyBorder="1" applyAlignment="1">
      <alignment horizontal="center" vertical="center"/>
    </xf>
    <xf numFmtId="0" fontId="74" fillId="58" borderId="39" xfId="0" applyFont="1" applyFill="1" applyBorder="1" applyAlignment="1">
      <alignment horizontal="center" vertical="center"/>
    </xf>
    <xf numFmtId="0" fontId="73" fillId="58" borderId="61" xfId="0" applyFont="1" applyFill="1" applyBorder="1" applyAlignment="1">
      <alignment horizontal="left" vertical="center"/>
    </xf>
    <xf numFmtId="0" fontId="73" fillId="58" borderId="44" xfId="0" applyFont="1" applyFill="1" applyBorder="1" applyAlignment="1">
      <alignment horizontal="left" vertical="center"/>
    </xf>
    <xf numFmtId="0" fontId="73" fillId="58" borderId="35" xfId="0" applyFont="1" applyFill="1" applyBorder="1" applyAlignment="1">
      <alignment horizontal="left" vertical="center"/>
    </xf>
    <xf numFmtId="0" fontId="75" fillId="58" borderId="36" xfId="0" applyFont="1" applyFill="1" applyBorder="1" applyAlignment="1">
      <alignment horizontal="center" vertical="center"/>
    </xf>
    <xf numFmtId="0" fontId="75" fillId="58" borderId="38" xfId="0" applyFont="1" applyFill="1" applyBorder="1" applyAlignment="1">
      <alignment horizontal="center" vertical="center"/>
    </xf>
    <xf numFmtId="0" fontId="75" fillId="58" borderId="35" xfId="0" applyFont="1" applyFill="1" applyBorder="1" applyAlignment="1">
      <alignment horizontal="center" vertical="center"/>
    </xf>
    <xf numFmtId="0" fontId="77" fillId="57" borderId="56" xfId="0" applyFont="1" applyFill="1" applyBorder="1" applyAlignment="1">
      <alignment horizontal="left" vertical="center"/>
    </xf>
    <xf numFmtId="0" fontId="77" fillId="57" borderId="39" xfId="0" applyFont="1" applyFill="1" applyBorder="1" applyAlignment="1">
      <alignment horizontal="left" vertical="center"/>
    </xf>
    <xf numFmtId="0" fontId="77" fillId="57" borderId="40" xfId="0" applyFont="1" applyFill="1" applyBorder="1" applyAlignment="1">
      <alignment horizontal="left" vertical="center"/>
    </xf>
    <xf numFmtId="0" fontId="77" fillId="57" borderId="58" xfId="0" applyFont="1" applyFill="1" applyBorder="1" applyAlignment="1">
      <alignment horizontal="left" vertical="center"/>
    </xf>
    <xf numFmtId="0" fontId="77" fillId="57" borderId="41" xfId="0" applyFont="1" applyFill="1" applyBorder="1" applyAlignment="1">
      <alignment horizontal="left" vertical="center"/>
    </xf>
    <xf numFmtId="0" fontId="77" fillId="57" borderId="25" xfId="0" applyFont="1" applyFill="1" applyBorder="1" applyAlignment="1">
      <alignment horizontal="left" vertical="center"/>
    </xf>
    <xf numFmtId="0" fontId="74" fillId="58" borderId="62" xfId="0" applyFont="1" applyFill="1" applyBorder="1" applyAlignment="1">
      <alignment horizontal="center"/>
    </xf>
    <xf numFmtId="0" fontId="74" fillId="58" borderId="63" xfId="0" applyFont="1" applyFill="1" applyBorder="1" applyAlignment="1">
      <alignment horizontal="center"/>
    </xf>
    <xf numFmtId="0" fontId="74" fillId="58" borderId="42" xfId="0" applyFont="1" applyFill="1" applyBorder="1" applyAlignment="1">
      <alignment horizontal="center"/>
    </xf>
    <xf numFmtId="0" fontId="74" fillId="58" borderId="64" xfId="0" applyFont="1" applyFill="1" applyBorder="1" applyAlignment="1">
      <alignment horizontal="center"/>
    </xf>
    <xf numFmtId="0" fontId="74" fillId="58" borderId="35" xfId="0" applyFont="1" applyFill="1" applyBorder="1" applyAlignment="1">
      <alignment horizontal="center" vertical="center"/>
    </xf>
    <xf numFmtId="0" fontId="74" fillId="58" borderId="23" xfId="0" applyFont="1" applyFill="1" applyBorder="1" applyAlignment="1">
      <alignment horizontal="center" vertical="center"/>
    </xf>
    <xf numFmtId="0" fontId="74" fillId="58" borderId="65" xfId="0" applyFont="1" applyFill="1" applyBorder="1" applyAlignment="1">
      <alignment horizontal="center" vertical="center"/>
    </xf>
    <xf numFmtId="0" fontId="74" fillId="58" borderId="43" xfId="0" applyFont="1" applyFill="1" applyBorder="1" applyAlignment="1">
      <alignment horizontal="center" vertical="center"/>
    </xf>
    <xf numFmtId="0" fontId="77" fillId="58" borderId="56" xfId="0" applyFont="1" applyFill="1" applyBorder="1" applyAlignment="1">
      <alignment horizontal="left" vertical="center"/>
    </xf>
    <xf numFmtId="0" fontId="77" fillId="58" borderId="39" xfId="0" applyFont="1" applyFill="1" applyBorder="1" applyAlignment="1">
      <alignment horizontal="left" vertical="center"/>
    </xf>
    <xf numFmtId="0" fontId="77" fillId="58" borderId="58" xfId="0" applyFont="1" applyFill="1" applyBorder="1" applyAlignment="1">
      <alignment horizontal="left" vertical="center"/>
    </xf>
    <xf numFmtId="0" fontId="77" fillId="58" borderId="41" xfId="0" applyFont="1" applyFill="1" applyBorder="1" applyAlignment="1">
      <alignment horizontal="left" vertical="center"/>
    </xf>
    <xf numFmtId="0" fontId="74" fillId="58" borderId="52" xfId="0" applyFont="1" applyFill="1" applyBorder="1" applyAlignment="1">
      <alignment horizontal="center"/>
    </xf>
    <xf numFmtId="0" fontId="74" fillId="58" borderId="53" xfId="0" applyFont="1" applyFill="1" applyBorder="1" applyAlignment="1">
      <alignment horizontal="center"/>
    </xf>
    <xf numFmtId="0" fontId="74" fillId="58" borderId="50" xfId="0" applyFont="1" applyFill="1" applyBorder="1" applyAlignment="1">
      <alignment horizontal="center"/>
    </xf>
    <xf numFmtId="0" fontId="75" fillId="58" borderId="56" xfId="0" applyFont="1" applyFill="1" applyBorder="1" applyAlignment="1">
      <alignment horizontal="left" vertical="center" wrapText="1"/>
    </xf>
    <xf numFmtId="0" fontId="75" fillId="58" borderId="40" xfId="0" applyFont="1" applyFill="1" applyBorder="1" applyAlignment="1">
      <alignment horizontal="left" vertical="center" wrapText="1"/>
    </xf>
    <xf numFmtId="0" fontId="75" fillId="58" borderId="32" xfId="0" applyFont="1" applyFill="1" applyBorder="1" applyAlignment="1">
      <alignment horizontal="left" vertical="center" wrapText="1"/>
    </xf>
    <xf numFmtId="0" fontId="75" fillId="58" borderId="46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0" fontId="74" fillId="0" borderId="22" xfId="0" applyFont="1" applyFill="1" applyBorder="1" applyAlignment="1">
      <alignment/>
    </xf>
    <xf numFmtId="173" fontId="74" fillId="0" borderId="22" xfId="0" applyNumberFormat="1" applyFont="1" applyFill="1" applyBorder="1" applyAlignment="1">
      <alignment horizontal="right"/>
    </xf>
    <xf numFmtId="1" fontId="74" fillId="0" borderId="47" xfId="0" applyNumberFormat="1" applyFont="1" applyFill="1" applyBorder="1" applyAlignment="1">
      <alignment/>
    </xf>
    <xf numFmtId="1" fontId="74" fillId="0" borderId="0" xfId="0" applyNumberFormat="1" applyFont="1" applyFill="1" applyBorder="1" applyAlignment="1">
      <alignment/>
    </xf>
    <xf numFmtId="1" fontId="74" fillId="0" borderId="22" xfId="0" applyNumberFormat="1" applyFont="1" applyFill="1" applyBorder="1" applyAlignment="1">
      <alignment/>
    </xf>
    <xf numFmtId="1" fontId="74" fillId="0" borderId="45" xfId="0" applyNumberFormat="1" applyFont="1" applyFill="1" applyBorder="1" applyAlignment="1">
      <alignment/>
    </xf>
    <xf numFmtId="1" fontId="74" fillId="0" borderId="31" xfId="0" applyNumberFormat="1" applyFont="1" applyFill="1" applyBorder="1" applyAlignment="1">
      <alignment/>
    </xf>
    <xf numFmtId="173" fontId="74" fillId="0" borderId="47" xfId="0" applyNumberFormat="1" applyFont="1" applyFill="1" applyBorder="1" applyAlignment="1">
      <alignment/>
    </xf>
    <xf numFmtId="173" fontId="74" fillId="0" borderId="0" xfId="0" applyNumberFormat="1" applyFont="1" applyFill="1" applyBorder="1" applyAlignment="1">
      <alignment/>
    </xf>
    <xf numFmtId="173" fontId="74" fillId="0" borderId="22" xfId="0" applyNumberFormat="1" applyFont="1" applyFill="1" applyBorder="1" applyAlignment="1">
      <alignment/>
    </xf>
    <xf numFmtId="173" fontId="74" fillId="0" borderId="45" xfId="0" applyNumberFormat="1" applyFont="1" applyFill="1" applyBorder="1" applyAlignment="1">
      <alignment/>
    </xf>
    <xf numFmtId="173" fontId="74" fillId="0" borderId="31" xfId="0" applyNumberFormat="1" applyFont="1" applyFill="1" applyBorder="1" applyAlignment="1">
      <alignment/>
    </xf>
    <xf numFmtId="173" fontId="74" fillId="0" borderId="55" xfId="0" applyNumberFormat="1" applyFont="1" applyFill="1" applyBorder="1" applyAlignment="1">
      <alignment horizontal="center"/>
    </xf>
  </cellXfs>
  <cellStyles count="1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Good" xfId="92"/>
    <cellStyle name="Good 2" xfId="93"/>
    <cellStyle name="Heading 1" xfId="94"/>
    <cellStyle name="Heading 1 2" xfId="95"/>
    <cellStyle name="Heading 2" xfId="96"/>
    <cellStyle name="Heading 2 2" xfId="97"/>
    <cellStyle name="Heading 3" xfId="98"/>
    <cellStyle name="Heading 3 2" xfId="99"/>
    <cellStyle name="Heading 4" xfId="100"/>
    <cellStyle name="Heading 4 2" xfId="101"/>
    <cellStyle name="Check Cell" xfId="102"/>
    <cellStyle name="Check Cell 2" xfId="103"/>
    <cellStyle name="Chybně" xfId="104"/>
    <cellStyle name="Input" xfId="105"/>
    <cellStyle name="Input 2" xfId="106"/>
    <cellStyle name="Kontrolní buňka" xfId="107"/>
    <cellStyle name="Linked Cell" xfId="108"/>
    <cellStyle name="Linked Cell 2" xfId="109"/>
    <cellStyle name="Nadpis 1" xfId="110"/>
    <cellStyle name="Nadpis 2" xfId="111"/>
    <cellStyle name="Nadpis 3" xfId="112"/>
    <cellStyle name="Nadpis 4" xfId="113"/>
    <cellStyle name="Název" xfId="114"/>
    <cellStyle name="Neutral" xfId="115"/>
    <cellStyle name="Neutral 2" xfId="116"/>
    <cellStyle name="Neutrální" xfId="117"/>
    <cellStyle name="Normal 2" xfId="118"/>
    <cellStyle name="Normal 2 2" xfId="119"/>
    <cellStyle name="Normal 2 2 2" xfId="120"/>
    <cellStyle name="Normal 2 3" xfId="121"/>
    <cellStyle name="Normal 3" xfId="122"/>
    <cellStyle name="Normal 3 2" xfId="123"/>
    <cellStyle name="Normal 4" xfId="124"/>
    <cellStyle name="Normal 5" xfId="125"/>
    <cellStyle name="Normal 6" xfId="126"/>
    <cellStyle name="Normal 7" xfId="127"/>
    <cellStyle name="Normal 8" xfId="128"/>
    <cellStyle name="normální_HDP v b.c." xfId="129"/>
    <cellStyle name="Note" xfId="130"/>
    <cellStyle name="Note 2" xfId="131"/>
    <cellStyle name="Output" xfId="132"/>
    <cellStyle name="Output 2" xfId="133"/>
    <cellStyle name="Percent" xfId="134"/>
    <cellStyle name="Percent 2" xfId="135"/>
    <cellStyle name="Percent 3" xfId="136"/>
    <cellStyle name="Percent 4" xfId="137"/>
    <cellStyle name="percentá 2" xfId="138"/>
    <cellStyle name="Poznámka" xfId="139"/>
    <cellStyle name="Poznámka 2" xfId="140"/>
    <cellStyle name="Propojená buňka" xfId="141"/>
    <cellStyle name="Správně" xfId="142"/>
    <cellStyle name="Style 1" xfId="143"/>
    <cellStyle name="Text upozornění" xfId="144"/>
    <cellStyle name="Title" xfId="145"/>
    <cellStyle name="Title 2" xfId="146"/>
    <cellStyle name="Total" xfId="147"/>
    <cellStyle name="Total 2" xfId="148"/>
    <cellStyle name="Vstup" xfId="149"/>
    <cellStyle name="Výpočet" xfId="150"/>
    <cellStyle name="Výstup" xfId="151"/>
    <cellStyle name="Vysvětlující text" xfId="152"/>
    <cellStyle name="Warning Text" xfId="153"/>
    <cellStyle name="Warning Text 2" xfId="154"/>
    <cellStyle name="Zvýraznění 1" xfId="155"/>
    <cellStyle name="Zvýraznění 2" xfId="156"/>
    <cellStyle name="Zvýraznění 3" xfId="157"/>
    <cellStyle name="Zvýraznění 4" xfId="158"/>
    <cellStyle name="Zvýraznění 5" xfId="159"/>
    <cellStyle name="Zvýraznění 6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R65"/>
  <sheetViews>
    <sheetView showGridLines="0" tabSelected="1" zoomScale="80" zoomScaleNormal="80" zoomScalePageLayoutView="0" workbookViewId="0" topLeftCell="A1">
      <selection activeCell="Q47" sqref="Q47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31.7109375" style="0" bestFit="1" customWidth="1"/>
    <col min="7" max="7" width="11.57421875" style="0" customWidth="1"/>
    <col min="8" max="13" width="11.00390625" style="0" customWidth="1"/>
  </cols>
  <sheetData>
    <row r="1" ht="22.5" customHeight="1" thickBot="1">
      <c r="B1" s="1"/>
    </row>
    <row r="2" spans="2:13" ht="15" customHeight="1">
      <c r="B2" s="190" t="str">
        <f>"Strednodobá predikcia "&amp;H4&amp;" základných makroekonomických ukazovateľov"</f>
        <v>Strednodobá predikcia P4Q-2014 základných makroekonomických ukazovateľov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2"/>
    </row>
    <row r="3" spans="2:13" ht="15" customHeight="1" thickBot="1">
      <c r="B3" s="193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2:13" ht="15">
      <c r="B4" s="196" t="s">
        <v>30</v>
      </c>
      <c r="C4" s="197"/>
      <c r="D4" s="197"/>
      <c r="E4" s="198"/>
      <c r="F4" s="202" t="s">
        <v>83</v>
      </c>
      <c r="G4" s="2" t="s">
        <v>37</v>
      </c>
      <c r="H4" s="204" t="s">
        <v>148</v>
      </c>
      <c r="I4" s="205"/>
      <c r="J4" s="206"/>
      <c r="K4" s="204" t="s">
        <v>149</v>
      </c>
      <c r="L4" s="205"/>
      <c r="M4" s="207"/>
    </row>
    <row r="5" spans="2:13" ht="15">
      <c r="B5" s="199"/>
      <c r="C5" s="200"/>
      <c r="D5" s="200"/>
      <c r="E5" s="201"/>
      <c r="F5" s="203"/>
      <c r="G5" s="4">
        <v>2013</v>
      </c>
      <c r="H5" s="4">
        <v>2014</v>
      </c>
      <c r="I5" s="4">
        <v>2015</v>
      </c>
      <c r="J5" s="3">
        <v>2016</v>
      </c>
      <c r="K5" s="4">
        <v>2014</v>
      </c>
      <c r="L5" s="4">
        <v>2015</v>
      </c>
      <c r="M5" s="5">
        <v>2016</v>
      </c>
    </row>
    <row r="6" spans="2:13" ht="15.75" thickBot="1">
      <c r="B6" s="6" t="s">
        <v>13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13" ht="15">
      <c r="B7" s="13"/>
      <c r="C7" s="14" t="s">
        <v>84</v>
      </c>
      <c r="D7" s="14"/>
      <c r="E7" s="15"/>
      <c r="F7" s="16" t="s">
        <v>48</v>
      </c>
      <c r="G7" s="128">
        <v>1.4650251048903016</v>
      </c>
      <c r="H7" s="127">
        <v>-0.05686621554698945</v>
      </c>
      <c r="I7" s="127">
        <v>0.4716765065972055</v>
      </c>
      <c r="J7" s="128">
        <v>1.7782023000009701</v>
      </c>
      <c r="K7" s="18">
        <v>-0.1</v>
      </c>
      <c r="L7" s="18">
        <v>-0.7</v>
      </c>
      <c r="M7" s="19">
        <v>-0.09999999999999987</v>
      </c>
    </row>
    <row r="8" spans="2:13" ht="15">
      <c r="B8" s="13"/>
      <c r="C8" s="14" t="s">
        <v>85</v>
      </c>
      <c r="D8" s="14"/>
      <c r="E8" s="15"/>
      <c r="F8" s="16" t="s">
        <v>48</v>
      </c>
      <c r="G8" s="128">
        <v>1.392199662429178</v>
      </c>
      <c r="H8" s="127">
        <v>-0.03242884877120389</v>
      </c>
      <c r="I8" s="127">
        <v>0.5335312144682689</v>
      </c>
      <c r="J8" s="128">
        <v>1.7946257056316313</v>
      </c>
      <c r="K8" s="18">
        <v>0</v>
      </c>
      <c r="L8" s="18">
        <v>-0.7</v>
      </c>
      <c r="M8" s="19">
        <v>-0.09999999999999987</v>
      </c>
    </row>
    <row r="9" spans="2:13" ht="15">
      <c r="B9" s="13"/>
      <c r="C9" s="14" t="s">
        <v>19</v>
      </c>
      <c r="D9" s="14"/>
      <c r="E9" s="15"/>
      <c r="F9" s="16" t="s">
        <v>48</v>
      </c>
      <c r="G9" s="17">
        <v>0.5190302831873623</v>
      </c>
      <c r="H9" s="18">
        <v>-0.3196770512941498</v>
      </c>
      <c r="I9" s="18">
        <v>0.32298485409842215</v>
      </c>
      <c r="J9" s="17">
        <v>1.726655572374753</v>
      </c>
      <c r="K9" s="18">
        <v>0</v>
      </c>
      <c r="L9" s="20">
        <v>-0.7</v>
      </c>
      <c r="M9" s="19">
        <v>-0.10000000000000009</v>
      </c>
    </row>
    <row r="10" spans="2:13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20"/>
      <c r="L10" s="20"/>
      <c r="M10" s="21"/>
    </row>
    <row r="11" spans="2:13" ht="15.75" thickBot="1">
      <c r="B11" s="6" t="s">
        <v>29</v>
      </c>
      <c r="C11" s="7"/>
      <c r="D11" s="7"/>
      <c r="E11" s="8"/>
      <c r="F11" s="9"/>
      <c r="G11" s="171"/>
      <c r="H11" s="172"/>
      <c r="I11" s="172"/>
      <c r="J11" s="171"/>
      <c r="K11" s="22"/>
      <c r="L11" s="22"/>
      <c r="M11" s="23"/>
    </row>
    <row r="12" spans="2:13" ht="15">
      <c r="B12" s="13"/>
      <c r="C12" s="14" t="s">
        <v>0</v>
      </c>
      <c r="D12" s="14"/>
      <c r="E12" s="15"/>
      <c r="F12" s="16" t="s">
        <v>109</v>
      </c>
      <c r="G12" s="17">
        <v>1.4246951223339437</v>
      </c>
      <c r="H12" s="18">
        <v>2.3499999899999864</v>
      </c>
      <c r="I12" s="18">
        <v>2.6099933961409363</v>
      </c>
      <c r="J12" s="17">
        <v>3.3042273039241934</v>
      </c>
      <c r="K12" s="18">
        <v>0</v>
      </c>
      <c r="L12" s="18">
        <v>-0.2999999999999998</v>
      </c>
      <c r="M12" s="19">
        <v>-0.20000000000000018</v>
      </c>
    </row>
    <row r="13" spans="2:13" ht="15">
      <c r="B13" s="13"/>
      <c r="C13" s="14"/>
      <c r="D13" s="14" t="s">
        <v>31</v>
      </c>
      <c r="E13" s="15"/>
      <c r="F13" s="16" t="s">
        <v>109</v>
      </c>
      <c r="G13" s="17">
        <v>-0.74715702034743</v>
      </c>
      <c r="H13" s="18">
        <v>2.103106008169675</v>
      </c>
      <c r="I13" s="18">
        <v>2.43565408347375</v>
      </c>
      <c r="J13" s="17">
        <v>2.449669754933609</v>
      </c>
      <c r="K13" s="18">
        <v>-0.8999999999999999</v>
      </c>
      <c r="L13" s="18">
        <v>0.19999999999999973</v>
      </c>
      <c r="M13" s="19">
        <v>0</v>
      </c>
    </row>
    <row r="14" spans="2:13" ht="15">
      <c r="B14" s="13"/>
      <c r="C14" s="14"/>
      <c r="D14" s="14" t="s">
        <v>32</v>
      </c>
      <c r="E14" s="15"/>
      <c r="F14" s="16" t="s">
        <v>109</v>
      </c>
      <c r="G14" s="17">
        <v>2.4184027107328205</v>
      </c>
      <c r="H14" s="18">
        <v>4.110639058149829</v>
      </c>
      <c r="I14" s="18">
        <v>1.7597761862347028</v>
      </c>
      <c r="J14" s="17">
        <v>1.3788349050594064</v>
      </c>
      <c r="K14" s="18">
        <v>0</v>
      </c>
      <c r="L14" s="18">
        <v>0.40000000000000013</v>
      </c>
      <c r="M14" s="19">
        <v>0.19999999999999996</v>
      </c>
    </row>
    <row r="15" spans="2:13" ht="15">
      <c r="B15" s="13"/>
      <c r="C15" s="14"/>
      <c r="D15" s="14" t="s">
        <v>1</v>
      </c>
      <c r="E15" s="15"/>
      <c r="F15" s="16" t="s">
        <v>109</v>
      </c>
      <c r="G15" s="17">
        <v>-2.65231562206003</v>
      </c>
      <c r="H15" s="18">
        <v>3.5761512317243955</v>
      </c>
      <c r="I15" s="18">
        <v>3.3495333315395754</v>
      </c>
      <c r="J15" s="17">
        <v>2.9580054757928593</v>
      </c>
      <c r="K15" s="18">
        <v>-1.6</v>
      </c>
      <c r="L15" s="18">
        <v>-0.10000000000000009</v>
      </c>
      <c r="M15" s="19">
        <v>-0.6000000000000001</v>
      </c>
    </row>
    <row r="16" spans="2:13" ht="15">
      <c r="B16" s="13"/>
      <c r="C16" s="14"/>
      <c r="D16" s="14" t="s">
        <v>33</v>
      </c>
      <c r="E16" s="15"/>
      <c r="F16" s="16" t="s">
        <v>109</v>
      </c>
      <c r="G16" s="17">
        <v>5.184370686015541</v>
      </c>
      <c r="H16" s="18">
        <v>4.648025671401896</v>
      </c>
      <c r="I16" s="18">
        <v>1.394409658429069</v>
      </c>
      <c r="J16" s="17">
        <v>5.933681891526547</v>
      </c>
      <c r="K16" s="18">
        <v>-0.40000000000000036</v>
      </c>
      <c r="L16" s="18">
        <v>-2.8000000000000003</v>
      </c>
      <c r="M16" s="19">
        <v>-0.5999999999999996</v>
      </c>
    </row>
    <row r="17" spans="2:13" ht="15">
      <c r="B17" s="13"/>
      <c r="C17" s="14"/>
      <c r="D17" s="14" t="s">
        <v>34</v>
      </c>
      <c r="E17" s="15"/>
      <c r="F17" s="16" t="s">
        <v>109</v>
      </c>
      <c r="G17" s="17">
        <v>3.765851890553094</v>
      </c>
      <c r="H17" s="18">
        <v>5.100869154876662</v>
      </c>
      <c r="I17" s="18">
        <v>1.1997586812652798</v>
      </c>
      <c r="J17" s="17">
        <v>5.134592274640397</v>
      </c>
      <c r="K17" s="18">
        <v>-1</v>
      </c>
      <c r="L17" s="18">
        <v>-2.8</v>
      </c>
      <c r="M17" s="19">
        <v>-0.9000000000000004</v>
      </c>
    </row>
    <row r="18" spans="2:13" ht="15">
      <c r="B18" s="13"/>
      <c r="C18" s="14"/>
      <c r="D18" s="14" t="s">
        <v>35</v>
      </c>
      <c r="E18" s="15"/>
      <c r="F18" s="16" t="s">
        <v>115</v>
      </c>
      <c r="G18" s="24">
        <v>5106.357999999998</v>
      </c>
      <c r="H18" s="25">
        <v>5066.9272891559285</v>
      </c>
      <c r="I18" s="25">
        <v>5262.619146255329</v>
      </c>
      <c r="J18" s="24">
        <v>6094.3566886211265</v>
      </c>
      <c r="K18" s="25">
        <v>-4305.936796348535</v>
      </c>
      <c r="L18" s="25">
        <v>-4635.681713873071</v>
      </c>
      <c r="M18" s="26">
        <v>-4751.064669316758</v>
      </c>
    </row>
    <row r="19" spans="2:13" ht="15">
      <c r="B19" s="13"/>
      <c r="C19" s="14" t="s">
        <v>14</v>
      </c>
      <c r="D19" s="14"/>
      <c r="E19" s="15"/>
      <c r="F19" s="16" t="s">
        <v>36</v>
      </c>
      <c r="G19" s="17">
        <v>-1.5935447284465227</v>
      </c>
      <c r="H19" s="18">
        <v>-1.7200837283478991</v>
      </c>
      <c r="I19" s="18">
        <v>-1.6711368031009077</v>
      </c>
      <c r="J19" s="17">
        <v>-1.0200970720691385</v>
      </c>
      <c r="K19" s="20">
        <v>0</v>
      </c>
      <c r="L19" s="20">
        <v>-0.30000000000000004</v>
      </c>
      <c r="M19" s="21">
        <v>-0.30000000000000004</v>
      </c>
    </row>
    <row r="20" spans="2:13" ht="15">
      <c r="B20" s="13"/>
      <c r="C20" s="14" t="s">
        <v>0</v>
      </c>
      <c r="D20" s="14"/>
      <c r="E20" s="15"/>
      <c r="F20" s="16" t="s">
        <v>116</v>
      </c>
      <c r="G20" s="24">
        <v>73593.156</v>
      </c>
      <c r="H20" s="25">
        <v>75081.80610747931</v>
      </c>
      <c r="I20" s="25">
        <v>77290.26845917989</v>
      </c>
      <c r="J20" s="24">
        <v>81222.74746706107</v>
      </c>
      <c r="K20" s="25">
        <v>1462.8270656303503</v>
      </c>
      <c r="L20" s="25">
        <v>733.7620606861165</v>
      </c>
      <c r="M20" s="26">
        <v>511.35336768979323</v>
      </c>
    </row>
    <row r="21" spans="2:13" ht="3.75" customHeight="1">
      <c r="B21" s="13"/>
      <c r="C21" s="14"/>
      <c r="D21" s="14"/>
      <c r="E21" s="15"/>
      <c r="F21" s="16"/>
      <c r="G21" s="16"/>
      <c r="H21" s="20"/>
      <c r="I21" s="20"/>
      <c r="J21" s="16"/>
      <c r="K21" s="20"/>
      <c r="L21" s="20"/>
      <c r="M21" s="21"/>
    </row>
    <row r="22" spans="2:13" ht="15.75" thickBot="1">
      <c r="B22" s="6" t="s">
        <v>7</v>
      </c>
      <c r="C22" s="7"/>
      <c r="D22" s="7"/>
      <c r="E22" s="8"/>
      <c r="F22" s="9"/>
      <c r="G22" s="9"/>
      <c r="H22" s="22"/>
      <c r="I22" s="22"/>
      <c r="J22" s="9"/>
      <c r="K22" s="22"/>
      <c r="L22" s="22"/>
      <c r="M22" s="23"/>
    </row>
    <row r="23" spans="2:13" ht="15">
      <c r="B23" s="13"/>
      <c r="C23" s="14" t="s">
        <v>10</v>
      </c>
      <c r="D23" s="14"/>
      <c r="E23" s="15"/>
      <c r="F23" s="16" t="s">
        <v>167</v>
      </c>
      <c r="G23" s="24">
        <v>2192.251</v>
      </c>
      <c r="H23" s="25">
        <v>2217.3296695095964</v>
      </c>
      <c r="I23" s="25">
        <v>2232.0647480052075</v>
      </c>
      <c r="J23" s="24">
        <v>2244.079486687112</v>
      </c>
      <c r="K23" s="18">
        <v>-0.09999999999990905</v>
      </c>
      <c r="L23" s="18">
        <v>0.6999999999998181</v>
      </c>
      <c r="M23" s="19">
        <v>0.40000000000009095</v>
      </c>
    </row>
    <row r="24" spans="2:13" ht="15">
      <c r="B24" s="13"/>
      <c r="C24" s="14" t="s">
        <v>10</v>
      </c>
      <c r="D24" s="14"/>
      <c r="E24" s="15"/>
      <c r="F24" s="16" t="s">
        <v>168</v>
      </c>
      <c r="G24" s="17">
        <v>-0.7776094464108354</v>
      </c>
      <c r="H24" s="18">
        <v>1.1439688935982417</v>
      </c>
      <c r="I24" s="18">
        <v>0.664541619508924</v>
      </c>
      <c r="J24" s="17">
        <v>0.538279128893663</v>
      </c>
      <c r="K24" s="18">
        <v>0</v>
      </c>
      <c r="L24" s="18">
        <v>0.09999999999999998</v>
      </c>
      <c r="M24" s="19">
        <v>-0.09999999999999998</v>
      </c>
    </row>
    <row r="25" spans="2:13" ht="18">
      <c r="B25" s="13"/>
      <c r="C25" s="14" t="s">
        <v>39</v>
      </c>
      <c r="D25" s="14"/>
      <c r="E25" s="15"/>
      <c r="F25" s="16" t="s">
        <v>127</v>
      </c>
      <c r="G25" s="28">
        <v>385.99525</v>
      </c>
      <c r="H25" s="27">
        <v>362.7827967849804</v>
      </c>
      <c r="I25" s="27">
        <v>342.6235416679941</v>
      </c>
      <c r="J25" s="28">
        <v>321.3510984993633</v>
      </c>
      <c r="K25" s="18">
        <v>-2</v>
      </c>
      <c r="L25" s="18">
        <v>-4.399999999999977</v>
      </c>
      <c r="M25" s="19">
        <v>-4</v>
      </c>
    </row>
    <row r="26" spans="2:17" ht="15">
      <c r="B26" s="13"/>
      <c r="C26" s="14" t="s">
        <v>8</v>
      </c>
      <c r="D26" s="14"/>
      <c r="E26" s="15"/>
      <c r="F26" s="16" t="s">
        <v>11</v>
      </c>
      <c r="G26" s="17">
        <v>14.215914189958538</v>
      </c>
      <c r="H26" s="18">
        <v>13.346923773646967</v>
      </c>
      <c r="I26" s="18">
        <v>12.60801396094084</v>
      </c>
      <c r="J26" s="17">
        <v>11.86783860392211</v>
      </c>
      <c r="K26" s="18">
        <v>-0.09999999999999964</v>
      </c>
      <c r="L26" s="18">
        <v>-0.20000000000000107</v>
      </c>
      <c r="M26" s="19">
        <v>-0.1999999999999993</v>
      </c>
      <c r="N26" s="29"/>
      <c r="O26" s="29"/>
      <c r="P26" s="29"/>
      <c r="Q26" s="29"/>
    </row>
    <row r="27" spans="2:15" ht="18">
      <c r="B27" s="13"/>
      <c r="C27" s="14" t="s">
        <v>128</v>
      </c>
      <c r="D27" s="14"/>
      <c r="E27" s="15"/>
      <c r="F27" s="16" t="s">
        <v>129</v>
      </c>
      <c r="G27" s="17">
        <v>1.7474635108824355</v>
      </c>
      <c r="H27" s="18">
        <v>1.2081272897461055</v>
      </c>
      <c r="I27" s="18">
        <v>1.0126483796506436</v>
      </c>
      <c r="J27" s="17">
        <v>0.7163664537671366</v>
      </c>
      <c r="K27" s="18">
        <v>0.09999999999999987</v>
      </c>
      <c r="L27" s="18">
        <v>0.09999999999999998</v>
      </c>
      <c r="M27" s="19">
        <v>0.09999999999999998</v>
      </c>
      <c r="O27" s="29"/>
    </row>
    <row r="28" spans="2:13" ht="18">
      <c r="B28" s="13"/>
      <c r="C28" s="14" t="s">
        <v>130</v>
      </c>
      <c r="D28" s="14"/>
      <c r="E28" s="15"/>
      <c r="F28" s="16" t="s">
        <v>48</v>
      </c>
      <c r="G28" s="17">
        <v>2.2195641089249136</v>
      </c>
      <c r="H28" s="18">
        <v>1.1923905197654108</v>
      </c>
      <c r="I28" s="18">
        <v>1.9326087869007864</v>
      </c>
      <c r="J28" s="17">
        <v>2.7511393660165027</v>
      </c>
      <c r="K28" s="18">
        <v>0</v>
      </c>
      <c r="L28" s="18">
        <v>-0.3999999999999999</v>
      </c>
      <c r="M28" s="19">
        <v>-0.20000000000000018</v>
      </c>
    </row>
    <row r="29" spans="2:16" ht="18">
      <c r="B29" s="13"/>
      <c r="C29" s="14" t="s">
        <v>131</v>
      </c>
      <c r="D29" s="14"/>
      <c r="E29" s="15"/>
      <c r="F29" s="16" t="s">
        <v>48</v>
      </c>
      <c r="G29" s="17">
        <v>2.66</v>
      </c>
      <c r="H29" s="18">
        <v>0.71</v>
      </c>
      <c r="I29" s="18">
        <v>2.24</v>
      </c>
      <c r="J29" s="17">
        <v>4.53</v>
      </c>
      <c r="K29" s="18">
        <v>-0.10000000000000009</v>
      </c>
      <c r="L29" s="18">
        <v>-1.0999999999999996</v>
      </c>
      <c r="M29" s="19">
        <v>-0.2999999999999998</v>
      </c>
      <c r="P29" s="173"/>
    </row>
    <row r="30" spans="2:16" ht="15">
      <c r="B30" s="13"/>
      <c r="C30" s="30" t="s">
        <v>100</v>
      </c>
      <c r="D30" s="30"/>
      <c r="E30" s="31"/>
      <c r="F30" s="32" t="s">
        <v>168</v>
      </c>
      <c r="G30" s="17">
        <v>2.564149131359855</v>
      </c>
      <c r="H30" s="18">
        <v>3.8198545460883793</v>
      </c>
      <c r="I30" s="18">
        <v>2.8053836368638656</v>
      </c>
      <c r="J30" s="17">
        <v>4.020565598008034</v>
      </c>
      <c r="K30" s="18">
        <v>-0.20000000000000018</v>
      </c>
      <c r="L30" s="18">
        <v>-0.40000000000000036</v>
      </c>
      <c r="M30" s="19">
        <v>-0.09999999999999964</v>
      </c>
      <c r="P30" s="173"/>
    </row>
    <row r="31" spans="2:18" ht="18">
      <c r="B31" s="13"/>
      <c r="C31" s="252" t="s">
        <v>132</v>
      </c>
      <c r="D31" s="252"/>
      <c r="E31" s="253"/>
      <c r="F31" s="34" t="s">
        <v>48</v>
      </c>
      <c r="G31" s="254">
        <v>2.3602484472049667</v>
      </c>
      <c r="H31" s="29">
        <v>4.172258613506827</v>
      </c>
      <c r="I31" s="29">
        <v>2.763809849327842</v>
      </c>
      <c r="J31" s="254">
        <v>4.039105449077283</v>
      </c>
      <c r="K31" s="29">
        <v>-0.09999999999999964</v>
      </c>
      <c r="L31" s="29">
        <v>0.08</v>
      </c>
      <c r="M31" s="186">
        <v>-0.09999999999999964</v>
      </c>
      <c r="P31" s="173"/>
      <c r="R31" t="s">
        <v>175</v>
      </c>
    </row>
    <row r="32" spans="2:13" ht="18">
      <c r="B32" s="13"/>
      <c r="C32" s="14" t="s">
        <v>133</v>
      </c>
      <c r="D32" s="14"/>
      <c r="E32" s="15"/>
      <c r="F32" s="16" t="s">
        <v>48</v>
      </c>
      <c r="G32" s="17">
        <v>1</v>
      </c>
      <c r="H32" s="18">
        <v>4.2</v>
      </c>
      <c r="I32" s="18">
        <v>2.2</v>
      </c>
      <c r="J32" s="17">
        <v>2.2</v>
      </c>
      <c r="K32" s="18">
        <v>-0.09999999999999964</v>
      </c>
      <c r="L32" s="18">
        <v>0.8000000000000003</v>
      </c>
      <c r="M32" s="19">
        <v>0.10000000000000009</v>
      </c>
    </row>
    <row r="33" spans="2:13" ht="3.75" customHeight="1">
      <c r="B33" s="13"/>
      <c r="C33" s="14"/>
      <c r="D33" s="14"/>
      <c r="E33" s="15"/>
      <c r="F33" s="15"/>
      <c r="G33" s="16"/>
      <c r="H33" s="20"/>
      <c r="I33" s="20"/>
      <c r="J33" s="16"/>
      <c r="K33" s="20"/>
      <c r="L33" s="20"/>
      <c r="M33" s="21"/>
    </row>
    <row r="34" spans="2:13" ht="15.75" thickBot="1">
      <c r="B34" s="6" t="s">
        <v>41</v>
      </c>
      <c r="C34" s="7"/>
      <c r="D34" s="7"/>
      <c r="E34" s="8"/>
      <c r="F34" s="8"/>
      <c r="G34" s="9"/>
      <c r="H34" s="22"/>
      <c r="I34" s="22"/>
      <c r="J34" s="9"/>
      <c r="K34" s="22"/>
      <c r="L34" s="22"/>
      <c r="M34" s="23"/>
    </row>
    <row r="35" spans="2:13" ht="15">
      <c r="B35" s="13"/>
      <c r="C35" s="14" t="s">
        <v>9</v>
      </c>
      <c r="D35" s="14"/>
      <c r="E35" s="15"/>
      <c r="F35" s="16" t="s">
        <v>110</v>
      </c>
      <c r="G35" s="17">
        <v>0.9657961973723843</v>
      </c>
      <c r="H35" s="18">
        <v>3.1511219697234765</v>
      </c>
      <c r="I35" s="18">
        <v>2.3489371903102807</v>
      </c>
      <c r="J35" s="17">
        <v>2.4151822917020525</v>
      </c>
      <c r="K35" s="18">
        <v>-0.19999999999999973</v>
      </c>
      <c r="L35" s="18">
        <v>0.09999999999999964</v>
      </c>
      <c r="M35" s="19">
        <v>0</v>
      </c>
    </row>
    <row r="36" spans="2:13" ht="15">
      <c r="B36" s="13"/>
      <c r="C36" s="14" t="s">
        <v>12</v>
      </c>
      <c r="D36" s="14"/>
      <c r="E36" s="15"/>
      <c r="F36" s="16" t="s">
        <v>111</v>
      </c>
      <c r="G36" s="17">
        <v>6.334919027947423</v>
      </c>
      <c r="H36" s="18">
        <v>7.2105101930426265</v>
      </c>
      <c r="I36" s="18">
        <v>7.127090442601477</v>
      </c>
      <c r="J36" s="17">
        <v>7.095336485318477</v>
      </c>
      <c r="K36" s="33">
        <v>0.10000000000000053</v>
      </c>
      <c r="L36" s="18">
        <v>0</v>
      </c>
      <c r="M36" s="19">
        <v>0</v>
      </c>
    </row>
    <row r="37" spans="2:13" ht="3.75" customHeight="1">
      <c r="B37" s="13"/>
      <c r="C37" s="14"/>
      <c r="D37" s="14"/>
      <c r="E37" s="15"/>
      <c r="F37" s="15"/>
      <c r="G37" s="16"/>
      <c r="H37" s="20"/>
      <c r="I37" s="20"/>
      <c r="J37" s="16"/>
      <c r="K37" s="20"/>
      <c r="L37" s="20"/>
      <c r="M37" s="21"/>
    </row>
    <row r="38" spans="2:13" ht="15.75" thickBot="1">
      <c r="B38" s="6" t="s">
        <v>16</v>
      </c>
      <c r="C38" s="7"/>
      <c r="D38" s="7"/>
      <c r="E38" s="8"/>
      <c r="F38" s="8"/>
      <c r="G38" s="9"/>
      <c r="H38" s="22"/>
      <c r="I38" s="22"/>
      <c r="J38" s="9"/>
      <c r="K38" s="22"/>
      <c r="L38" s="22"/>
      <c r="M38" s="23"/>
    </row>
    <row r="39" spans="2:13" ht="15">
      <c r="B39" s="13"/>
      <c r="C39" s="14" t="s">
        <v>112</v>
      </c>
      <c r="D39" s="14"/>
      <c r="E39" s="15"/>
      <c r="F39" s="16" t="s">
        <v>15</v>
      </c>
      <c r="G39" s="17">
        <v>4.595004947755632</v>
      </c>
      <c r="H39" s="18">
        <v>4.520492823184375</v>
      </c>
      <c r="I39" s="18">
        <v>4.503414444225375</v>
      </c>
      <c r="J39" s="17">
        <v>4.744981230651776</v>
      </c>
      <c r="K39" s="18">
        <v>-1.3196968305909724</v>
      </c>
      <c r="L39" s="18">
        <v>-1.3242955035119932</v>
      </c>
      <c r="M39" s="19">
        <v>-1.6699224710578706</v>
      </c>
    </row>
    <row r="40" spans="2:13" ht="15">
      <c r="B40" s="13"/>
      <c r="C40" s="14" t="s">
        <v>86</v>
      </c>
      <c r="D40" s="14"/>
      <c r="E40" s="15"/>
      <c r="F40" s="16" t="s">
        <v>15</v>
      </c>
      <c r="G40" s="17">
        <v>0.8775788879063748</v>
      </c>
      <c r="H40" s="18">
        <v>0.5577710048370911</v>
      </c>
      <c r="I40" s="18">
        <v>0.6452484703364563</v>
      </c>
      <c r="J40" s="17">
        <v>0.6791093091545166</v>
      </c>
      <c r="K40" s="18">
        <v>-1.2000000000000002</v>
      </c>
      <c r="L40" s="18">
        <v>-1.4</v>
      </c>
      <c r="M40" s="19">
        <v>-1.4000000000000001</v>
      </c>
    </row>
    <row r="41" spans="2:13" ht="3.75" customHeight="1">
      <c r="B41" s="13"/>
      <c r="C41" s="14"/>
      <c r="D41" s="14"/>
      <c r="E41" s="15"/>
      <c r="F41" s="15"/>
      <c r="G41" s="16"/>
      <c r="H41" s="20"/>
      <c r="I41" s="20"/>
      <c r="J41" s="16"/>
      <c r="K41" s="20"/>
      <c r="L41" s="20"/>
      <c r="M41" s="21"/>
    </row>
    <row r="42" spans="2:13" ht="15.75" hidden="1" outlineLevel="1" thickBot="1">
      <c r="B42" s="6" t="s">
        <v>17</v>
      </c>
      <c r="C42" s="7"/>
      <c r="D42" s="7"/>
      <c r="E42" s="8"/>
      <c r="F42" s="8"/>
      <c r="G42" s="9"/>
      <c r="H42" s="22"/>
      <c r="I42" s="22"/>
      <c r="J42" s="9"/>
      <c r="K42" s="22">
        <v>0</v>
      </c>
      <c r="L42" s="22">
        <v>0</v>
      </c>
      <c r="M42" s="23">
        <v>0</v>
      </c>
    </row>
    <row r="43" spans="2:13" ht="15" hidden="1" outlineLevel="1">
      <c r="B43" s="13"/>
      <c r="C43" s="14" t="s">
        <v>43</v>
      </c>
      <c r="D43" s="14"/>
      <c r="E43" s="15"/>
      <c r="F43" s="16" t="s">
        <v>87</v>
      </c>
      <c r="G43" s="16"/>
      <c r="H43" s="20"/>
      <c r="I43" s="20"/>
      <c r="J43" s="16"/>
      <c r="K43" s="20">
        <v>0</v>
      </c>
      <c r="L43" s="20">
        <v>0</v>
      </c>
      <c r="M43" s="21">
        <v>0</v>
      </c>
    </row>
    <row r="44" spans="2:13" ht="15" hidden="1" outlineLevel="1">
      <c r="B44" s="13"/>
      <c r="C44" s="14" t="s">
        <v>18</v>
      </c>
      <c r="D44" s="14"/>
      <c r="E44" s="15"/>
      <c r="F44" s="34" t="s">
        <v>87</v>
      </c>
      <c r="G44" s="16"/>
      <c r="H44" s="20"/>
      <c r="I44" s="20"/>
      <c r="J44" s="16"/>
      <c r="K44" s="20">
        <v>0</v>
      </c>
      <c r="L44" s="20">
        <v>0</v>
      </c>
      <c r="M44" s="21">
        <v>0</v>
      </c>
    </row>
    <row r="45" spans="2:13" ht="3.75" customHeight="1" hidden="1" collapsed="1">
      <c r="B45" s="13"/>
      <c r="C45" s="14"/>
      <c r="D45" s="14"/>
      <c r="E45" s="15"/>
      <c r="F45" s="15"/>
      <c r="G45" s="16"/>
      <c r="H45" s="20"/>
      <c r="I45" s="20"/>
      <c r="J45" s="16"/>
      <c r="K45" s="20">
        <v>0</v>
      </c>
      <c r="L45" s="20">
        <v>0</v>
      </c>
      <c r="M45" s="21">
        <v>0</v>
      </c>
    </row>
    <row r="46" spans="2:13" ht="15.75" thickBot="1">
      <c r="B46" s="6" t="s">
        <v>42</v>
      </c>
      <c r="C46" s="7"/>
      <c r="D46" s="7"/>
      <c r="E46" s="35"/>
      <c r="F46" s="8"/>
      <c r="G46" s="9"/>
      <c r="H46" s="22"/>
      <c r="I46" s="22"/>
      <c r="J46" s="9"/>
      <c r="K46" s="22"/>
      <c r="L46" s="22"/>
      <c r="M46" s="23"/>
    </row>
    <row r="47" spans="2:13" ht="15">
      <c r="B47" s="13"/>
      <c r="C47" s="36" t="s">
        <v>47</v>
      </c>
      <c r="D47" s="36"/>
      <c r="E47" s="15"/>
      <c r="F47" s="16" t="s">
        <v>48</v>
      </c>
      <c r="G47" s="17">
        <v>1.9604483182070567</v>
      </c>
      <c r="H47" s="18">
        <v>3.5355816995244425</v>
      </c>
      <c r="I47" s="18">
        <v>3.4588512968981746</v>
      </c>
      <c r="J47" s="17">
        <v>5.017880090796979</v>
      </c>
      <c r="K47" s="29">
        <v>-0.7999999999999998</v>
      </c>
      <c r="L47" s="29">
        <v>-0.5999999999999996</v>
      </c>
      <c r="M47" s="186">
        <v>-0.5999999999999996</v>
      </c>
    </row>
    <row r="48" spans="2:13" ht="15" customHeight="1">
      <c r="B48" s="13"/>
      <c r="C48" s="14" t="s">
        <v>143</v>
      </c>
      <c r="D48" s="14"/>
      <c r="E48" s="15"/>
      <c r="F48" s="16" t="s">
        <v>44</v>
      </c>
      <c r="G48" s="37">
        <v>1.328005</v>
      </c>
      <c r="H48" s="38">
        <v>1.3301517500000002</v>
      </c>
      <c r="I48" s="38">
        <v>1.24754</v>
      </c>
      <c r="J48" s="37">
        <v>1.24754</v>
      </c>
      <c r="K48" s="29">
        <v>-0.8008114013826599</v>
      </c>
      <c r="L48" s="29">
        <v>-3.649984553599012</v>
      </c>
      <c r="M48" s="186">
        <v>-3.649984553599012</v>
      </c>
    </row>
    <row r="49" spans="2:13" ht="15">
      <c r="B49" s="13"/>
      <c r="C49" s="14" t="s">
        <v>45</v>
      </c>
      <c r="D49" s="14"/>
      <c r="E49" s="15"/>
      <c r="F49" s="16" t="s">
        <v>44</v>
      </c>
      <c r="G49" s="17">
        <v>108.84391666666667</v>
      </c>
      <c r="H49" s="18">
        <v>101.23616557248737</v>
      </c>
      <c r="I49" s="18">
        <v>85.55566666666667</v>
      </c>
      <c r="J49" s="17">
        <v>88.46225</v>
      </c>
      <c r="K49" s="29">
        <v>-3.6268443598286524</v>
      </c>
      <c r="L49" s="29">
        <v>-16.199804113614107</v>
      </c>
      <c r="M49" s="186">
        <v>-11.707755264996507</v>
      </c>
    </row>
    <row r="50" spans="2:13" ht="15">
      <c r="B50" s="13"/>
      <c r="C50" s="14" t="s">
        <v>45</v>
      </c>
      <c r="D50" s="14"/>
      <c r="E50" s="15"/>
      <c r="F50" s="16" t="s">
        <v>48</v>
      </c>
      <c r="G50" s="17">
        <v>-2.782849465767029</v>
      </c>
      <c r="H50" s="18">
        <v>-6.9895969634003166</v>
      </c>
      <c r="I50" s="18">
        <v>-15.48902886349751</v>
      </c>
      <c r="J50" s="17">
        <v>3.397300782726248</v>
      </c>
      <c r="K50" s="29">
        <v>-3.5</v>
      </c>
      <c r="L50" s="29">
        <v>-12.7</v>
      </c>
      <c r="M50" s="186">
        <v>5.3</v>
      </c>
    </row>
    <row r="51" spans="2:13" ht="15">
      <c r="B51" s="13"/>
      <c r="C51" s="14" t="s">
        <v>46</v>
      </c>
      <c r="D51" s="14"/>
      <c r="E51" s="15"/>
      <c r="F51" s="16" t="s">
        <v>48</v>
      </c>
      <c r="G51" s="17">
        <v>-5.946000328693984</v>
      </c>
      <c r="H51" s="18">
        <v>-7.139707717845312</v>
      </c>
      <c r="I51" s="18">
        <v>-9.892735983280488</v>
      </c>
      <c r="J51" s="17">
        <v>3.397300782726262</v>
      </c>
      <c r="K51" s="29">
        <v>-2.6999999999999993</v>
      </c>
      <c r="L51" s="29">
        <v>-10.5</v>
      </c>
      <c r="M51" s="186">
        <v>5.3</v>
      </c>
    </row>
    <row r="52" spans="2:13" ht="15">
      <c r="B52" s="13"/>
      <c r="C52" s="14" t="s">
        <v>146</v>
      </c>
      <c r="D52" s="14"/>
      <c r="E52" s="15"/>
      <c r="F52" s="16" t="s">
        <v>48</v>
      </c>
      <c r="G52" s="17">
        <v>-4.9866919480355705</v>
      </c>
      <c r="H52" s="18">
        <v>-6.276390138671516</v>
      </c>
      <c r="I52" s="18">
        <v>-4.7944106014632695</v>
      </c>
      <c r="J52" s="17">
        <v>3.780542543299333</v>
      </c>
      <c r="K52" s="29">
        <v>-1.5</v>
      </c>
      <c r="L52" s="29">
        <v>-4.8999999999999995</v>
      </c>
      <c r="M52" s="187">
        <v>-0.6000000000000005</v>
      </c>
    </row>
    <row r="53" spans="2:13" ht="18">
      <c r="B53" s="13"/>
      <c r="C53" s="14" t="s">
        <v>144</v>
      </c>
      <c r="D53" s="14"/>
      <c r="E53" s="15"/>
      <c r="F53" s="16" t="s">
        <v>113</v>
      </c>
      <c r="G53" s="17">
        <v>0.2206612229347229</v>
      </c>
      <c r="H53" s="18">
        <v>0.21052839420735836</v>
      </c>
      <c r="I53" s="18">
        <v>0.07937500067055225</v>
      </c>
      <c r="J53" s="17">
        <v>0.13499999791383743</v>
      </c>
      <c r="K53" s="29">
        <v>0</v>
      </c>
      <c r="L53" s="29">
        <v>-0.1</v>
      </c>
      <c r="M53" s="187">
        <v>-0.1</v>
      </c>
    </row>
    <row r="54" spans="2:13" ht="15.75" thickBot="1">
      <c r="B54" s="39"/>
      <c r="C54" s="40" t="s">
        <v>134</v>
      </c>
      <c r="D54" s="40"/>
      <c r="E54" s="41"/>
      <c r="F54" s="42" t="s">
        <v>11</v>
      </c>
      <c r="G54" s="43">
        <v>3.186384618282318</v>
      </c>
      <c r="H54" s="44">
        <v>2.0869855284690857</v>
      </c>
      <c r="I54" s="44">
        <v>1.5402424931526184</v>
      </c>
      <c r="J54" s="43">
        <v>1.7947405874729156</v>
      </c>
      <c r="K54" s="188">
        <v>-0.19999999999999973</v>
      </c>
      <c r="L54" s="188">
        <v>-0.6000000000000001</v>
      </c>
      <c r="M54" s="189">
        <v>-0.5999999999999999</v>
      </c>
    </row>
    <row r="55" spans="2:13" ht="15.75" customHeight="1">
      <c r="B55" s="36" t="s">
        <v>114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15.75" customHeight="1">
      <c r="B56" s="36" t="s">
        <v>135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</row>
    <row r="57" spans="2:13" ht="15.75" customHeight="1">
      <c r="B57" s="36" t="s">
        <v>136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2:13" ht="15.75" customHeight="1">
      <c r="B58" s="36" t="s">
        <v>137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2:13" ht="15">
      <c r="B59" s="36" t="s">
        <v>152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5">
      <c r="B60" s="36" t="s">
        <v>138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  <row r="61" spans="2:13" ht="15">
      <c r="B61" s="36" t="s">
        <v>139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</row>
    <row r="62" spans="2:13" ht="15">
      <c r="B62" s="36" t="s">
        <v>140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2:13" ht="15">
      <c r="B63" s="36" t="s">
        <v>142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2:4" s="36" customFormat="1" ht="15.75">
      <c r="B64" s="36" t="s">
        <v>174</v>
      </c>
      <c r="D64" s="169"/>
    </row>
    <row r="65" spans="3:4" s="36" customFormat="1" ht="15">
      <c r="C65" s="170" t="s">
        <v>141</v>
      </c>
      <c r="D65" s="170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5" zoomScaleNormal="85" zoomScalePageLayoutView="0" workbookViewId="0" topLeftCell="A1">
      <selection activeCell="N46" sqref="N46"/>
    </sheetView>
  </sheetViews>
  <sheetFormatPr defaultColWidth="9.140625" defaultRowHeight="15"/>
  <cols>
    <col min="1" max="5" width="3.140625" style="51" customWidth="1"/>
    <col min="6" max="6" width="29.8515625" style="51" customWidth="1"/>
    <col min="7" max="7" width="20.7109375" style="51" bestFit="1" customWidth="1"/>
    <col min="8" max="8" width="10.0039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153</v>
      </c>
    </row>
    <row r="2" spans="2:27" ht="15" customHeight="1">
      <c r="B2" s="227" t="str">
        <f>"Strednodobá predikcia "&amp;Súhrn!$H$4&amp;" - komponenty HDP [objem]"</f>
        <v>Strednodobá predikcia P4Q-2014 - komponenty HDP [objem]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</row>
    <row r="3" spans="2:27" ht="15" customHeigh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2"/>
    </row>
    <row r="4" spans="2:27" ht="15">
      <c r="B4" s="221" t="s">
        <v>30</v>
      </c>
      <c r="C4" s="222"/>
      <c r="D4" s="222"/>
      <c r="E4" s="222"/>
      <c r="F4" s="223"/>
      <c r="G4" s="226" t="s">
        <v>83</v>
      </c>
      <c r="H4" s="46" t="s">
        <v>37</v>
      </c>
      <c r="I4" s="208">
        <v>2014</v>
      </c>
      <c r="J4" s="208">
        <v>2015</v>
      </c>
      <c r="K4" s="237">
        <v>2016</v>
      </c>
      <c r="L4" s="233">
        <v>2013</v>
      </c>
      <c r="M4" s="234"/>
      <c r="N4" s="234"/>
      <c r="O4" s="234"/>
      <c r="P4" s="233">
        <v>2014</v>
      </c>
      <c r="Q4" s="234"/>
      <c r="R4" s="234"/>
      <c r="S4" s="234"/>
      <c r="T4" s="233">
        <v>2015</v>
      </c>
      <c r="U4" s="234"/>
      <c r="V4" s="234"/>
      <c r="W4" s="235"/>
      <c r="X4" s="234">
        <v>2016</v>
      </c>
      <c r="Y4" s="234"/>
      <c r="Z4" s="234"/>
      <c r="AA4" s="236"/>
    </row>
    <row r="5" spans="2:27" ht="15">
      <c r="B5" s="215"/>
      <c r="C5" s="216"/>
      <c r="D5" s="216"/>
      <c r="E5" s="216"/>
      <c r="F5" s="217"/>
      <c r="G5" s="219"/>
      <c r="H5" s="47">
        <v>2013</v>
      </c>
      <c r="I5" s="209"/>
      <c r="J5" s="209"/>
      <c r="K5" s="238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64"/>
      <c r="I6" s="65"/>
      <c r="J6" s="66"/>
      <c r="K6" s="64"/>
      <c r="L6" s="67"/>
      <c r="M6" s="67"/>
      <c r="N6" s="67"/>
      <c r="O6" s="68"/>
      <c r="P6" s="67"/>
      <c r="Q6" s="67"/>
      <c r="R6" s="67"/>
      <c r="S6" s="68"/>
      <c r="T6" s="69"/>
      <c r="U6" s="67"/>
      <c r="V6" s="67"/>
      <c r="W6" s="68"/>
      <c r="X6" s="67"/>
      <c r="Y6" s="67"/>
      <c r="Z6" s="67"/>
      <c r="AA6" s="70"/>
    </row>
    <row r="7" spans="2:27" ht="15">
      <c r="B7" s="71"/>
      <c r="C7" s="67" t="s">
        <v>0</v>
      </c>
      <c r="D7" s="67"/>
      <c r="E7" s="67"/>
      <c r="F7" s="68"/>
      <c r="G7" s="72" t="s">
        <v>117</v>
      </c>
      <c r="H7" s="95">
        <v>73593.156</v>
      </c>
      <c r="I7" s="96">
        <v>75081.80610747931</v>
      </c>
      <c r="J7" s="96">
        <v>77290.26845917989</v>
      </c>
      <c r="K7" s="95">
        <v>81222.74746706107</v>
      </c>
      <c r="L7" s="97">
        <v>18268.5324796574</v>
      </c>
      <c r="M7" s="97">
        <v>18364.5958746165</v>
      </c>
      <c r="N7" s="97">
        <v>18428.2371259583</v>
      </c>
      <c r="O7" s="98">
        <v>18531.7905197678</v>
      </c>
      <c r="P7" s="97">
        <v>18619.716884827</v>
      </c>
      <c r="Q7" s="97">
        <v>18721.9233096912</v>
      </c>
      <c r="R7" s="97">
        <v>18835.0569796371</v>
      </c>
      <c r="S7" s="98">
        <v>18905.108933324005</v>
      </c>
      <c r="T7" s="99">
        <v>19012.124370705686</v>
      </c>
      <c r="U7" s="97">
        <v>19202.54143279576</v>
      </c>
      <c r="V7" s="97">
        <v>19420.81727228223</v>
      </c>
      <c r="W7" s="98">
        <v>19654.785383396214</v>
      </c>
      <c r="X7" s="97">
        <v>19893.378306474526</v>
      </c>
      <c r="Y7" s="97">
        <v>20155.33712850917</v>
      </c>
      <c r="Z7" s="97">
        <v>20437.69034892179</v>
      </c>
      <c r="AA7" s="100">
        <v>20736.341683155584</v>
      </c>
    </row>
    <row r="8" spans="2:27" ht="15">
      <c r="B8" s="71"/>
      <c r="C8" s="67"/>
      <c r="D8" s="67"/>
      <c r="E8" s="67" t="s">
        <v>31</v>
      </c>
      <c r="F8" s="68"/>
      <c r="G8" s="72" t="s">
        <v>117</v>
      </c>
      <c r="H8" s="98">
        <v>41733.2389999999</v>
      </c>
      <c r="I8" s="97">
        <v>42555.1288988161</v>
      </c>
      <c r="J8" s="25">
        <v>43856.61903951844</v>
      </c>
      <c r="K8" s="98">
        <v>45871.39512836747</v>
      </c>
      <c r="L8" s="97">
        <v>10373.9548931916</v>
      </c>
      <c r="M8" s="97">
        <v>10445.4108188021</v>
      </c>
      <c r="N8" s="97">
        <v>10438.555990198802</v>
      </c>
      <c r="O8" s="98">
        <v>10475.3172978074</v>
      </c>
      <c r="P8" s="97">
        <v>10560.1308283453</v>
      </c>
      <c r="Q8" s="97">
        <v>10599.0201379385</v>
      </c>
      <c r="R8" s="97">
        <v>10670.0949481073</v>
      </c>
      <c r="S8" s="98">
        <v>10725.882984425001</v>
      </c>
      <c r="T8" s="99">
        <v>10804.198012812274</v>
      </c>
      <c r="U8" s="97">
        <v>10910.627006439765</v>
      </c>
      <c r="V8" s="97">
        <v>11013.875229139041</v>
      </c>
      <c r="W8" s="98">
        <v>11127.918791127358</v>
      </c>
      <c r="X8" s="97">
        <v>11267.121896115226</v>
      </c>
      <c r="Y8" s="97">
        <v>11396.480262680336</v>
      </c>
      <c r="Z8" s="97">
        <v>11531.74823317268</v>
      </c>
      <c r="AA8" s="100">
        <v>11676.04473639923</v>
      </c>
    </row>
    <row r="9" spans="2:27" ht="15">
      <c r="B9" s="71"/>
      <c r="C9" s="67"/>
      <c r="D9" s="67"/>
      <c r="E9" s="67" t="s">
        <v>32</v>
      </c>
      <c r="F9" s="68"/>
      <c r="G9" s="72" t="s">
        <v>117</v>
      </c>
      <c r="H9" s="98">
        <v>13288.450999999988</v>
      </c>
      <c r="I9" s="97">
        <v>13885.204938238356</v>
      </c>
      <c r="J9" s="97">
        <v>14396.887675069944</v>
      </c>
      <c r="K9" s="98">
        <v>14934.706665608193</v>
      </c>
      <c r="L9" s="97">
        <v>3268.54157087288</v>
      </c>
      <c r="M9" s="97">
        <v>3295.61567054797</v>
      </c>
      <c r="N9" s="97">
        <v>3344.9347707686</v>
      </c>
      <c r="O9" s="98">
        <v>3379.35898781054</v>
      </c>
      <c r="P9" s="97">
        <v>3421.5962477758</v>
      </c>
      <c r="Q9" s="97">
        <v>3465.65819871815</v>
      </c>
      <c r="R9" s="97">
        <v>3485.11007119093</v>
      </c>
      <c r="S9" s="98">
        <v>3512.840420553478</v>
      </c>
      <c r="T9" s="99">
        <v>3553.3771071116403</v>
      </c>
      <c r="U9" s="97">
        <v>3583.818422632662</v>
      </c>
      <c r="V9" s="97">
        <v>3614.3565923346237</v>
      </c>
      <c r="W9" s="98">
        <v>3645.3355529910186</v>
      </c>
      <c r="X9" s="97">
        <v>3679.2168195143295</v>
      </c>
      <c r="Y9" s="97">
        <v>3714.606574095741</v>
      </c>
      <c r="Z9" s="97">
        <v>3751.389797377953</v>
      </c>
      <c r="AA9" s="100">
        <v>3789.4934746201707</v>
      </c>
    </row>
    <row r="10" spans="2:27" ht="15">
      <c r="B10" s="71"/>
      <c r="C10" s="67"/>
      <c r="D10" s="67"/>
      <c r="E10" s="67" t="s">
        <v>1</v>
      </c>
      <c r="F10" s="68"/>
      <c r="G10" s="72" t="s">
        <v>117</v>
      </c>
      <c r="H10" s="98">
        <v>15045.388</v>
      </c>
      <c r="I10" s="97">
        <v>15570.121170739469</v>
      </c>
      <c r="J10" s="97">
        <v>16043.683853583283</v>
      </c>
      <c r="K10" s="98">
        <v>16752.44927212862</v>
      </c>
      <c r="L10" s="97">
        <v>3643.8593993026</v>
      </c>
      <c r="M10" s="97">
        <v>3685.11390613372</v>
      </c>
      <c r="N10" s="97">
        <v>3753.44490700537</v>
      </c>
      <c r="O10" s="98">
        <v>3962.96978755831</v>
      </c>
      <c r="P10" s="97">
        <v>3790.30102037163</v>
      </c>
      <c r="Q10" s="97">
        <v>3873.06378843919</v>
      </c>
      <c r="R10" s="97">
        <v>3951.378458608855</v>
      </c>
      <c r="S10" s="98">
        <v>3955.377903319794</v>
      </c>
      <c r="T10" s="99">
        <v>3970.754824074478</v>
      </c>
      <c r="U10" s="97">
        <v>3987.9558801398707</v>
      </c>
      <c r="V10" s="97">
        <v>4021.4257587041166</v>
      </c>
      <c r="W10" s="98">
        <v>4063.547390664818</v>
      </c>
      <c r="X10" s="97">
        <v>4096.440767646797</v>
      </c>
      <c r="Y10" s="97">
        <v>4154.774917415922</v>
      </c>
      <c r="Z10" s="97">
        <v>4217.585993702159</v>
      </c>
      <c r="AA10" s="100">
        <v>4283.647593363742</v>
      </c>
    </row>
    <row r="11" spans="2:27" ht="15">
      <c r="B11" s="71"/>
      <c r="C11" s="67"/>
      <c r="D11" s="67"/>
      <c r="E11" s="67" t="s">
        <v>2</v>
      </c>
      <c r="F11" s="68"/>
      <c r="G11" s="72" t="s">
        <v>117</v>
      </c>
      <c r="H11" s="98">
        <v>70067.07799999989</v>
      </c>
      <c r="I11" s="97">
        <v>72010.45500779392</v>
      </c>
      <c r="J11" s="97">
        <v>74297.19056817166</v>
      </c>
      <c r="K11" s="98">
        <v>77558.5510661043</v>
      </c>
      <c r="L11" s="97">
        <v>17286.35586336708</v>
      </c>
      <c r="M11" s="97">
        <v>17426.140395483788</v>
      </c>
      <c r="N11" s="97">
        <v>17536.93566797277</v>
      </c>
      <c r="O11" s="98">
        <v>17817.64607317625</v>
      </c>
      <c r="P11" s="97">
        <v>17772.02809649273</v>
      </c>
      <c r="Q11" s="97">
        <v>17937.74212509584</v>
      </c>
      <c r="R11" s="97">
        <v>18106.583477907086</v>
      </c>
      <c r="S11" s="98">
        <v>18194.10130829827</v>
      </c>
      <c r="T11" s="99">
        <v>18328.329943998393</v>
      </c>
      <c r="U11" s="97">
        <v>18482.4013092123</v>
      </c>
      <c r="V11" s="97">
        <v>18649.657580177784</v>
      </c>
      <c r="W11" s="98">
        <v>18836.801734783196</v>
      </c>
      <c r="X11" s="97">
        <v>19042.779483276354</v>
      </c>
      <c r="Y11" s="97">
        <v>19265.861754192</v>
      </c>
      <c r="Z11" s="97">
        <v>19500.72402425279</v>
      </c>
      <c r="AA11" s="100">
        <v>19749.185804383145</v>
      </c>
    </row>
    <row r="12" spans="2:27" ht="15">
      <c r="B12" s="71"/>
      <c r="C12" s="67"/>
      <c r="D12" s="67" t="s">
        <v>33</v>
      </c>
      <c r="E12" s="67"/>
      <c r="F12" s="68"/>
      <c r="G12" s="72" t="s">
        <v>117</v>
      </c>
      <c r="H12" s="98">
        <v>68407.016</v>
      </c>
      <c r="I12" s="97">
        <v>69150.14795451987</v>
      </c>
      <c r="J12" s="97">
        <v>70388.60584321403</v>
      </c>
      <c r="K12" s="98">
        <v>75713.8325580572</v>
      </c>
      <c r="L12" s="97">
        <v>16653.6755827195</v>
      </c>
      <c r="M12" s="97">
        <v>17246.4975868948</v>
      </c>
      <c r="N12" s="97">
        <v>17080.6810726168</v>
      </c>
      <c r="O12" s="98">
        <v>17426.1617577689</v>
      </c>
      <c r="P12" s="97">
        <v>17893.8251185375</v>
      </c>
      <c r="Q12" s="97">
        <v>17394.1122689635</v>
      </c>
      <c r="R12" s="97">
        <v>16887.7946858257</v>
      </c>
      <c r="S12" s="98">
        <v>16974.415881193163</v>
      </c>
      <c r="T12" s="99">
        <v>17178.524339285406</v>
      </c>
      <c r="U12" s="97">
        <v>17431.10664904289</v>
      </c>
      <c r="V12" s="97">
        <v>17729.519870494587</v>
      </c>
      <c r="W12" s="98">
        <v>18049.45498439115</v>
      </c>
      <c r="X12" s="97">
        <v>18388.66555016325</v>
      </c>
      <c r="Y12" s="97">
        <v>18740.082970715484</v>
      </c>
      <c r="Z12" s="97">
        <v>19105.669864145602</v>
      </c>
      <c r="AA12" s="100">
        <v>19479.414173032863</v>
      </c>
    </row>
    <row r="13" spans="2:27" ht="15">
      <c r="B13" s="71"/>
      <c r="C13" s="67"/>
      <c r="D13" s="67" t="s">
        <v>34</v>
      </c>
      <c r="E13" s="67"/>
      <c r="F13" s="68"/>
      <c r="G13" s="72" t="s">
        <v>117</v>
      </c>
      <c r="H13" s="98">
        <v>65068.0839999999</v>
      </c>
      <c r="I13" s="97">
        <v>65806.08029791406</v>
      </c>
      <c r="J13" s="97">
        <v>66931.60472944276</v>
      </c>
      <c r="K13" s="98">
        <v>71854.14123572546</v>
      </c>
      <c r="L13" s="97">
        <v>15756.4794711663</v>
      </c>
      <c r="M13" s="97">
        <v>16151.0001057051</v>
      </c>
      <c r="N13" s="97">
        <v>16319.422392808898</v>
      </c>
      <c r="O13" s="98">
        <v>16841.1820303196</v>
      </c>
      <c r="P13" s="97">
        <v>16990.0683884839</v>
      </c>
      <c r="Q13" s="97">
        <v>16587.1100196618</v>
      </c>
      <c r="R13" s="97">
        <v>16106.98694393518</v>
      </c>
      <c r="S13" s="98">
        <v>16121.914945833172</v>
      </c>
      <c r="T13" s="99">
        <v>16313.255493155446</v>
      </c>
      <c r="U13" s="97">
        <v>16584.07951583538</v>
      </c>
      <c r="V13" s="97">
        <v>16869.829729202374</v>
      </c>
      <c r="W13" s="98">
        <v>17164.43999124956</v>
      </c>
      <c r="X13" s="97">
        <v>17467.109350839903</v>
      </c>
      <c r="Y13" s="97">
        <v>17792.982479885635</v>
      </c>
      <c r="Z13" s="97">
        <v>18127.524233350254</v>
      </c>
      <c r="AA13" s="100">
        <v>18466.52517164968</v>
      </c>
    </row>
    <row r="14" spans="2:27" ht="15.75" thickBot="1">
      <c r="B14" s="73"/>
      <c r="C14" s="74"/>
      <c r="D14" s="74" t="s">
        <v>35</v>
      </c>
      <c r="E14" s="74"/>
      <c r="F14" s="75"/>
      <c r="G14" s="76" t="s">
        <v>117</v>
      </c>
      <c r="H14" s="101">
        <v>3338.9320000001026</v>
      </c>
      <c r="I14" s="102">
        <v>3344.06765660581</v>
      </c>
      <c r="J14" s="102">
        <v>3457.0011137712736</v>
      </c>
      <c r="K14" s="101">
        <v>3859.691322331728</v>
      </c>
      <c r="L14" s="102">
        <v>897.1961115532013</v>
      </c>
      <c r="M14" s="102">
        <v>1095.497481189699</v>
      </c>
      <c r="N14" s="102">
        <v>761.2586798079028</v>
      </c>
      <c r="O14" s="101">
        <v>584.9797274492994</v>
      </c>
      <c r="P14" s="102">
        <v>903.7567300535993</v>
      </c>
      <c r="Q14" s="102">
        <v>807.0022493017022</v>
      </c>
      <c r="R14" s="102">
        <v>780.8077418905177</v>
      </c>
      <c r="S14" s="101">
        <v>852.5009353599908</v>
      </c>
      <c r="T14" s="103">
        <v>865.2688461299604</v>
      </c>
      <c r="U14" s="102">
        <v>847.0271332075099</v>
      </c>
      <c r="V14" s="102">
        <v>859.6901412922125</v>
      </c>
      <c r="W14" s="101">
        <v>885.0149931415908</v>
      </c>
      <c r="X14" s="102">
        <v>921.5561993233459</v>
      </c>
      <c r="Y14" s="102">
        <v>947.1004908298492</v>
      </c>
      <c r="Z14" s="102">
        <v>978.1456307953486</v>
      </c>
      <c r="AA14" s="104">
        <v>1012.8890013831842</v>
      </c>
    </row>
    <row r="15" ht="15.75" thickBot="1">
      <c r="G15" s="78"/>
    </row>
    <row r="16" spans="2:27" ht="15" customHeight="1">
      <c r="B16" s="227" t="str">
        <f>"Strednodobá predikcia "&amp;Súhrn!$H$4&amp;" - komponenty HDP [zmena oproti predchádzajúcemu obdobiu]"</f>
        <v>Strednodobá predikcia P4Q-2014 - komponenty HDP [zmena oproti predchádzajúcemu obdobiu]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9"/>
    </row>
    <row r="17" spans="2:27" ht="15" customHeight="1">
      <c r="B17" s="230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2"/>
    </row>
    <row r="18" spans="2:27" ht="15">
      <c r="B18" s="221" t="s">
        <v>30</v>
      </c>
      <c r="C18" s="222"/>
      <c r="D18" s="222"/>
      <c r="E18" s="222"/>
      <c r="F18" s="223"/>
      <c r="G18" s="226" t="s">
        <v>83</v>
      </c>
      <c r="H18" s="46" t="s">
        <v>37</v>
      </c>
      <c r="I18" s="208">
        <v>2014</v>
      </c>
      <c r="J18" s="208">
        <v>2015</v>
      </c>
      <c r="K18" s="237">
        <v>2016</v>
      </c>
      <c r="L18" s="233">
        <v>2013</v>
      </c>
      <c r="M18" s="234"/>
      <c r="N18" s="234"/>
      <c r="O18" s="234"/>
      <c r="P18" s="233">
        <v>2014</v>
      </c>
      <c r="Q18" s="234"/>
      <c r="R18" s="234"/>
      <c r="S18" s="234"/>
      <c r="T18" s="233">
        <v>2015</v>
      </c>
      <c r="U18" s="234"/>
      <c r="V18" s="234"/>
      <c r="W18" s="235"/>
      <c r="X18" s="234">
        <v>2016</v>
      </c>
      <c r="Y18" s="234"/>
      <c r="Z18" s="234"/>
      <c r="AA18" s="236"/>
    </row>
    <row r="19" spans="2:27" ht="15">
      <c r="B19" s="215"/>
      <c r="C19" s="216"/>
      <c r="D19" s="216"/>
      <c r="E19" s="216"/>
      <c r="F19" s="217"/>
      <c r="G19" s="219"/>
      <c r="H19" s="47">
        <v>2013</v>
      </c>
      <c r="I19" s="209"/>
      <c r="J19" s="209"/>
      <c r="K19" s="238"/>
      <c r="L19" s="56" t="s">
        <v>3</v>
      </c>
      <c r="M19" s="56" t="s">
        <v>4</v>
      </c>
      <c r="N19" s="56" t="s">
        <v>5</v>
      </c>
      <c r="O19" s="57" t="s">
        <v>6</v>
      </c>
      <c r="P19" s="56" t="s">
        <v>3</v>
      </c>
      <c r="Q19" s="56" t="s">
        <v>4</v>
      </c>
      <c r="R19" s="56" t="s">
        <v>5</v>
      </c>
      <c r="S19" s="57" t="s">
        <v>6</v>
      </c>
      <c r="T19" s="58" t="s">
        <v>3</v>
      </c>
      <c r="U19" s="56" t="s">
        <v>4</v>
      </c>
      <c r="V19" s="56" t="s">
        <v>5</v>
      </c>
      <c r="W19" s="57" t="s">
        <v>6</v>
      </c>
      <c r="X19" s="56" t="s">
        <v>3</v>
      </c>
      <c r="Y19" s="56" t="s">
        <v>4</v>
      </c>
      <c r="Z19" s="56" t="s">
        <v>5</v>
      </c>
      <c r="AA19" s="59" t="s">
        <v>6</v>
      </c>
    </row>
    <row r="20" spans="2:27" ht="3.75" customHeight="1">
      <c r="B20" s="60"/>
      <c r="C20" s="61"/>
      <c r="D20" s="61"/>
      <c r="E20" s="61"/>
      <c r="F20" s="62"/>
      <c r="G20" s="45"/>
      <c r="H20" s="64"/>
      <c r="I20" s="65"/>
      <c r="J20" s="66"/>
      <c r="K20" s="64"/>
      <c r="L20" s="67"/>
      <c r="M20" s="67"/>
      <c r="N20" s="67"/>
      <c r="O20" s="68"/>
      <c r="P20" s="67"/>
      <c r="Q20" s="67"/>
      <c r="R20" s="67"/>
      <c r="S20" s="68"/>
      <c r="T20" s="69"/>
      <c r="U20" s="67"/>
      <c r="V20" s="67"/>
      <c r="W20" s="68"/>
      <c r="X20" s="67"/>
      <c r="Y20" s="67"/>
      <c r="Z20" s="67"/>
      <c r="AA20" s="70"/>
    </row>
    <row r="21" spans="2:27" ht="15">
      <c r="B21" s="71"/>
      <c r="C21" s="67" t="s">
        <v>0</v>
      </c>
      <c r="D21" s="67"/>
      <c r="E21" s="67"/>
      <c r="F21" s="68"/>
      <c r="G21" s="72" t="s">
        <v>88</v>
      </c>
      <c r="H21" s="85">
        <v>1.4246951223339437</v>
      </c>
      <c r="I21" s="86">
        <v>2.3499999899999864</v>
      </c>
      <c r="J21" s="86">
        <v>2.6099933961409363</v>
      </c>
      <c r="K21" s="85">
        <v>3.3042273039241934</v>
      </c>
      <c r="L21" s="86">
        <v>0.423515907730021</v>
      </c>
      <c r="M21" s="86">
        <v>0.47108502951307685</v>
      </c>
      <c r="N21" s="86">
        <v>0.553020660331228</v>
      </c>
      <c r="O21" s="85">
        <v>0.6397074967026413</v>
      </c>
      <c r="P21" s="86">
        <v>0.6294123341533009</v>
      </c>
      <c r="Q21" s="86">
        <v>0.6252196542146322</v>
      </c>
      <c r="R21" s="86">
        <v>0.5722529973080128</v>
      </c>
      <c r="S21" s="85">
        <v>0.2861073695586356</v>
      </c>
      <c r="T21" s="89">
        <v>0.6938905085657012</v>
      </c>
      <c r="U21" s="86">
        <v>0.818192342190315</v>
      </c>
      <c r="V21" s="86">
        <v>0.8267470348018264</v>
      </c>
      <c r="W21" s="85">
        <v>0.8201887775612278</v>
      </c>
      <c r="X21" s="86">
        <v>0.747225892890782</v>
      </c>
      <c r="Y21" s="86">
        <v>0.8274046906050785</v>
      </c>
      <c r="Z21" s="86">
        <v>0.8705568835473372</v>
      </c>
      <c r="AA21" s="90">
        <v>0.9099148642785195</v>
      </c>
    </row>
    <row r="22" spans="2:27" ht="15">
      <c r="B22" s="71"/>
      <c r="C22" s="67"/>
      <c r="D22" s="67"/>
      <c r="E22" s="67" t="s">
        <v>31</v>
      </c>
      <c r="F22" s="68"/>
      <c r="G22" s="72" t="s">
        <v>88</v>
      </c>
      <c r="H22" s="85">
        <v>-0.74715702034743</v>
      </c>
      <c r="I22" s="86">
        <v>2.103106008169675</v>
      </c>
      <c r="J22" s="86">
        <v>2.43565408347375</v>
      </c>
      <c r="K22" s="85">
        <v>2.449669754933609</v>
      </c>
      <c r="L22" s="86">
        <v>-0.7829417639391494</v>
      </c>
      <c r="M22" s="86">
        <v>0.3932197484709121</v>
      </c>
      <c r="N22" s="86">
        <v>0.08173613272131774</v>
      </c>
      <c r="O22" s="85">
        <v>0.41916431954443567</v>
      </c>
      <c r="P22" s="86">
        <v>1.0481209549837445</v>
      </c>
      <c r="Q22" s="86">
        <v>0.45566862040500666</v>
      </c>
      <c r="R22" s="86">
        <v>0.251120665661972</v>
      </c>
      <c r="S22" s="85">
        <v>0.47778264103510537</v>
      </c>
      <c r="T22" s="89">
        <v>0.9034217757487113</v>
      </c>
      <c r="U22" s="86">
        <v>0.6663972147943724</v>
      </c>
      <c r="V22" s="86">
        <v>0.550623998407616</v>
      </c>
      <c r="W22" s="85">
        <v>0.5480676940006362</v>
      </c>
      <c r="X22" s="86">
        <v>0.573436926442696</v>
      </c>
      <c r="Y22" s="86">
        <v>0.6211685123522557</v>
      </c>
      <c r="Z22" s="86">
        <v>0.6896534717021297</v>
      </c>
      <c r="AA22" s="90">
        <v>0.7584836048445993</v>
      </c>
    </row>
    <row r="23" spans="2:27" ht="15">
      <c r="B23" s="71"/>
      <c r="C23" s="67"/>
      <c r="D23" s="67"/>
      <c r="E23" s="67" t="s">
        <v>32</v>
      </c>
      <c r="F23" s="68"/>
      <c r="G23" s="72" t="s">
        <v>88</v>
      </c>
      <c r="H23" s="85">
        <v>2.4184027107328205</v>
      </c>
      <c r="I23" s="86">
        <v>4.110639058149829</v>
      </c>
      <c r="J23" s="86">
        <v>1.7597761862347028</v>
      </c>
      <c r="K23" s="85">
        <v>1.3788349050594064</v>
      </c>
      <c r="L23" s="86">
        <v>0.7637378332889142</v>
      </c>
      <c r="M23" s="86">
        <v>0.7961612271568157</v>
      </c>
      <c r="N23" s="86">
        <v>1.4215775715888554</v>
      </c>
      <c r="O23" s="85">
        <v>1.0391989564366213</v>
      </c>
      <c r="P23" s="86">
        <v>1.2377942255628085</v>
      </c>
      <c r="Q23" s="86">
        <v>1.1892372480778306</v>
      </c>
      <c r="R23" s="86">
        <v>0.21362728300194078</v>
      </c>
      <c r="S23" s="85">
        <v>0.5245016554266186</v>
      </c>
      <c r="T23" s="89">
        <v>0.34704931442914244</v>
      </c>
      <c r="U23" s="86">
        <v>0.44568953163594927</v>
      </c>
      <c r="V23" s="86">
        <v>0.387906121814936</v>
      </c>
      <c r="W23" s="85">
        <v>0.3119369726977794</v>
      </c>
      <c r="X23" s="86">
        <v>0.22057878353334104</v>
      </c>
      <c r="Y23" s="86">
        <v>0.37841799250580266</v>
      </c>
      <c r="Z23" s="86">
        <v>0.42701914676538877</v>
      </c>
      <c r="AA23" s="90">
        <v>0.45789528110688593</v>
      </c>
    </row>
    <row r="24" spans="2:27" ht="15">
      <c r="B24" s="71"/>
      <c r="C24" s="67"/>
      <c r="D24" s="67"/>
      <c r="E24" s="67" t="s">
        <v>1</v>
      </c>
      <c r="F24" s="68"/>
      <c r="G24" s="72" t="s">
        <v>88</v>
      </c>
      <c r="H24" s="85">
        <v>-2.65231562206003</v>
      </c>
      <c r="I24" s="86">
        <v>3.5761512317243955</v>
      </c>
      <c r="J24" s="86">
        <v>3.3495333315395754</v>
      </c>
      <c r="K24" s="85">
        <v>2.9580054757928593</v>
      </c>
      <c r="L24" s="86">
        <v>-2.514812686102303</v>
      </c>
      <c r="M24" s="86">
        <v>0.6781596702751074</v>
      </c>
      <c r="N24" s="86">
        <v>0.5016702064428102</v>
      </c>
      <c r="O24" s="85">
        <v>6.008982021261971</v>
      </c>
      <c r="P24" s="86">
        <v>-4.037889100961735</v>
      </c>
      <c r="Q24" s="86">
        <v>2.6028312971957916</v>
      </c>
      <c r="R24" s="86">
        <v>1.7334671129483894</v>
      </c>
      <c r="S24" s="85">
        <v>0.3054093799660649</v>
      </c>
      <c r="T24" s="89">
        <v>0.6239883009053813</v>
      </c>
      <c r="U24" s="86">
        <v>0.5518141457812078</v>
      </c>
      <c r="V24" s="86">
        <v>0.6972479928095936</v>
      </c>
      <c r="W24" s="85">
        <v>0.7860802463855805</v>
      </c>
      <c r="X24" s="86">
        <v>0.44658931716452344</v>
      </c>
      <c r="Y24" s="86">
        <v>0.9177456972882254</v>
      </c>
      <c r="Z24" s="86">
        <v>0.9402002139806029</v>
      </c>
      <c r="AA24" s="90">
        <v>0.9709839013500243</v>
      </c>
    </row>
    <row r="25" spans="2:27" ht="15">
      <c r="B25" s="71"/>
      <c r="C25" s="67"/>
      <c r="D25" s="67"/>
      <c r="E25" s="67" t="s">
        <v>2</v>
      </c>
      <c r="F25" s="68"/>
      <c r="G25" s="72" t="s">
        <v>88</v>
      </c>
      <c r="H25" s="85">
        <v>-0.5949172312448496</v>
      </c>
      <c r="I25" s="86">
        <v>2.820916388739576</v>
      </c>
      <c r="J25" s="86">
        <v>2.5115373609314133</v>
      </c>
      <c r="K25" s="85">
        <v>2.3591017604228455</v>
      </c>
      <c r="L25" s="86">
        <v>-0.8840236130645138</v>
      </c>
      <c r="M25" s="86">
        <v>0.5337283908093582</v>
      </c>
      <c r="N25" s="86">
        <v>0.43229425968935686</v>
      </c>
      <c r="O25" s="85">
        <v>1.786475804917103</v>
      </c>
      <c r="P25" s="86">
        <v>-0.0973274426242341</v>
      </c>
      <c r="Q25" s="86">
        <v>1.0778479775105438</v>
      </c>
      <c r="R25" s="86">
        <v>0.5796877263637441</v>
      </c>
      <c r="S25" s="85">
        <v>0.44735468759546393</v>
      </c>
      <c r="T25" s="89">
        <v>0.7312852973482933</v>
      </c>
      <c r="U25" s="86">
        <v>0.597449267328571</v>
      </c>
      <c r="V25" s="86">
        <v>0.5526577920623055</v>
      </c>
      <c r="W25" s="85">
        <v>0.5569390428942711</v>
      </c>
      <c r="X25" s="86">
        <v>0.47637310265349697</v>
      </c>
      <c r="Y25" s="86">
        <v>0.6425314024978377</v>
      </c>
      <c r="Z25" s="86">
        <v>0.6969309203028331</v>
      </c>
      <c r="AA25" s="90">
        <v>0.7500125749392055</v>
      </c>
    </row>
    <row r="26" spans="2:27" ht="15">
      <c r="B26" s="71"/>
      <c r="C26" s="67"/>
      <c r="D26" s="67" t="s">
        <v>33</v>
      </c>
      <c r="E26" s="67"/>
      <c r="F26" s="68"/>
      <c r="G26" s="72" t="s">
        <v>88</v>
      </c>
      <c r="H26" s="85">
        <v>5.184370686015541</v>
      </c>
      <c r="I26" s="86">
        <v>4.648025671401896</v>
      </c>
      <c r="J26" s="86">
        <v>1.394409658429069</v>
      </c>
      <c r="K26" s="85">
        <v>5.933681891526547</v>
      </c>
      <c r="L26" s="86">
        <v>-0.17184857383749375</v>
      </c>
      <c r="M26" s="86">
        <v>4.230356736687213</v>
      </c>
      <c r="N26" s="86">
        <v>0.09927324740786503</v>
      </c>
      <c r="O26" s="85">
        <v>2.9525539147831097</v>
      </c>
      <c r="P26" s="86">
        <v>4.403612219874844</v>
      </c>
      <c r="Q26" s="86">
        <v>-2.4843113640710186</v>
      </c>
      <c r="R26" s="86">
        <v>-2.5167458484027065</v>
      </c>
      <c r="S26" s="85">
        <v>0.5610409406184402</v>
      </c>
      <c r="T26" s="89">
        <v>0.9110582683501889</v>
      </c>
      <c r="U26" s="86">
        <v>1.2432664832407312</v>
      </c>
      <c r="V26" s="86">
        <v>1.3879102519513538</v>
      </c>
      <c r="W26" s="85">
        <v>1.4267538390850092</v>
      </c>
      <c r="X26" s="86">
        <v>1.4663699510678754</v>
      </c>
      <c r="Y26" s="86">
        <v>1.494420956210817</v>
      </c>
      <c r="Z26" s="86">
        <v>1.5236816917569342</v>
      </c>
      <c r="AA26" s="90">
        <v>1.517949270466687</v>
      </c>
    </row>
    <row r="27" spans="2:27" ht="15">
      <c r="B27" s="71"/>
      <c r="C27" s="67"/>
      <c r="D27" s="67" t="s">
        <v>34</v>
      </c>
      <c r="E27" s="67"/>
      <c r="F27" s="68"/>
      <c r="G27" s="72" t="s">
        <v>88</v>
      </c>
      <c r="H27" s="85">
        <v>3.765851890553094</v>
      </c>
      <c r="I27" s="86">
        <v>5.100869154876662</v>
      </c>
      <c r="J27" s="86">
        <v>1.1997586812652798</v>
      </c>
      <c r="K27" s="85">
        <v>5.134592274640397</v>
      </c>
      <c r="L27" s="86">
        <v>-0.3121509716334572</v>
      </c>
      <c r="M27" s="86">
        <v>3.4041322934526193</v>
      </c>
      <c r="N27" s="86">
        <v>1.1992498714756152</v>
      </c>
      <c r="O27" s="85">
        <v>3.849939572366452</v>
      </c>
      <c r="P27" s="86">
        <v>3.6064394836510303</v>
      </c>
      <c r="Q27" s="86">
        <v>-1.9930783569921147</v>
      </c>
      <c r="R27" s="86">
        <v>-2.9228027820705478</v>
      </c>
      <c r="S27" s="85">
        <v>0.7390405668688231</v>
      </c>
      <c r="T27" s="89">
        <v>1.0058311495229901</v>
      </c>
      <c r="U27" s="86">
        <v>1.0378722954513648</v>
      </c>
      <c r="V27" s="86">
        <v>1.1381824792746897</v>
      </c>
      <c r="W27" s="85">
        <v>1.1955078896180567</v>
      </c>
      <c r="X27" s="86">
        <v>1.2399647783932721</v>
      </c>
      <c r="Y27" s="86">
        <v>1.3575761762376573</v>
      </c>
      <c r="Z27" s="86">
        <v>1.3996479438701783</v>
      </c>
      <c r="AA27" s="90">
        <v>1.406167146207224</v>
      </c>
    </row>
    <row r="28" spans="2:27" ht="15.75" thickBot="1">
      <c r="B28" s="73"/>
      <c r="C28" s="74"/>
      <c r="D28" s="74" t="s">
        <v>35</v>
      </c>
      <c r="E28" s="74"/>
      <c r="F28" s="75"/>
      <c r="G28" s="76" t="s">
        <v>88</v>
      </c>
      <c r="H28" s="92">
        <v>25.762173459339692</v>
      </c>
      <c r="I28" s="91">
        <v>-0.7721885313185908</v>
      </c>
      <c r="J28" s="91">
        <v>3.862140621560002</v>
      </c>
      <c r="K28" s="92">
        <v>15.804631101941496</v>
      </c>
      <c r="L28" s="91">
        <v>1.4992871205202505</v>
      </c>
      <c r="M28" s="91">
        <v>13.895847156271827</v>
      </c>
      <c r="N28" s="91">
        <v>-11.583321635027161</v>
      </c>
      <c r="O28" s="92">
        <v>-7.956273806928081</v>
      </c>
      <c r="P28" s="91">
        <v>15.33721904494223</v>
      </c>
      <c r="Q28" s="91">
        <v>-8.536547010184208</v>
      </c>
      <c r="R28" s="91">
        <v>2.8439895921065244</v>
      </c>
      <c r="S28" s="92">
        <v>-1.6571291635838747</v>
      </c>
      <c r="T28" s="93">
        <v>-0.29874504406534186</v>
      </c>
      <c r="U28" s="91">
        <v>3.8994902433457526</v>
      </c>
      <c r="V28" s="91">
        <v>4.528521098815361</v>
      </c>
      <c r="W28" s="92">
        <v>4.2406091088628415</v>
      </c>
      <c r="X28" s="91">
        <v>4.1408432132117525</v>
      </c>
      <c r="Y28" s="91">
        <v>3.065908875424924</v>
      </c>
      <c r="Z28" s="91">
        <v>2.924442096298918</v>
      </c>
      <c r="AA28" s="94">
        <v>2.7616453755491506</v>
      </c>
    </row>
    <row r="29" ht="15.75" thickBot="1"/>
    <row r="30" spans="2:27" ht="15" customHeight="1">
      <c r="B30" s="227" t="str">
        <f>"Strednodobá predikcia "&amp;Súhrn!$H$4&amp;" - komponenty HDP [príspevky k rastu]"</f>
        <v>Strednodobá predikcia P4Q-2014 - komponenty HDP [príspevky k rastu]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9"/>
    </row>
    <row r="31" spans="2:27" ht="15" customHeight="1">
      <c r="B31" s="230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2"/>
    </row>
    <row r="32" spans="2:27" ht="15">
      <c r="B32" s="221" t="s">
        <v>30</v>
      </c>
      <c r="C32" s="222"/>
      <c r="D32" s="222"/>
      <c r="E32" s="222"/>
      <c r="F32" s="223"/>
      <c r="G32" s="224" t="s">
        <v>83</v>
      </c>
      <c r="H32" s="46" t="s">
        <v>37</v>
      </c>
      <c r="I32" s="239">
        <v>2014</v>
      </c>
      <c r="J32" s="208">
        <v>2015</v>
      </c>
      <c r="K32" s="237">
        <v>2016</v>
      </c>
      <c r="L32" s="233">
        <v>2013</v>
      </c>
      <c r="M32" s="234"/>
      <c r="N32" s="234"/>
      <c r="O32" s="235"/>
      <c r="P32" s="233">
        <v>2014</v>
      </c>
      <c r="Q32" s="234"/>
      <c r="R32" s="234"/>
      <c r="S32" s="235"/>
      <c r="T32" s="233">
        <v>2015</v>
      </c>
      <c r="U32" s="234"/>
      <c r="V32" s="234"/>
      <c r="W32" s="235"/>
      <c r="X32" s="234">
        <v>2016</v>
      </c>
      <c r="Y32" s="234"/>
      <c r="Z32" s="234"/>
      <c r="AA32" s="236"/>
    </row>
    <row r="33" spans="2:27" ht="15">
      <c r="B33" s="215"/>
      <c r="C33" s="216"/>
      <c r="D33" s="216"/>
      <c r="E33" s="216"/>
      <c r="F33" s="217"/>
      <c r="G33" s="225"/>
      <c r="H33" s="47">
        <v>2013</v>
      </c>
      <c r="I33" s="240"/>
      <c r="J33" s="209"/>
      <c r="K33" s="238"/>
      <c r="L33" s="56" t="s">
        <v>3</v>
      </c>
      <c r="M33" s="56" t="s">
        <v>4</v>
      </c>
      <c r="N33" s="56" t="s">
        <v>5</v>
      </c>
      <c r="O33" s="57" t="s">
        <v>6</v>
      </c>
      <c r="P33" s="56" t="s">
        <v>3</v>
      </c>
      <c r="Q33" s="56" t="s">
        <v>4</v>
      </c>
      <c r="R33" s="56" t="s">
        <v>5</v>
      </c>
      <c r="S33" s="57" t="s">
        <v>6</v>
      </c>
      <c r="T33" s="58" t="s">
        <v>3</v>
      </c>
      <c r="U33" s="56" t="s">
        <v>4</v>
      </c>
      <c r="V33" s="56" t="s">
        <v>5</v>
      </c>
      <c r="W33" s="57" t="s">
        <v>6</v>
      </c>
      <c r="X33" s="56" t="s">
        <v>3</v>
      </c>
      <c r="Y33" s="56" t="s">
        <v>4</v>
      </c>
      <c r="Z33" s="56" t="s">
        <v>5</v>
      </c>
      <c r="AA33" s="59" t="s">
        <v>6</v>
      </c>
    </row>
    <row r="34" spans="2:27" ht="3.75" customHeight="1">
      <c r="B34" s="60"/>
      <c r="C34" s="61"/>
      <c r="D34" s="61"/>
      <c r="E34" s="61"/>
      <c r="F34" s="62"/>
      <c r="G34" s="45"/>
      <c r="H34" s="64"/>
      <c r="I34" s="65"/>
      <c r="J34" s="66"/>
      <c r="K34" s="64"/>
      <c r="L34" s="67"/>
      <c r="M34" s="67"/>
      <c r="N34" s="67"/>
      <c r="O34" s="68"/>
      <c r="P34" s="67"/>
      <c r="Q34" s="67"/>
      <c r="R34" s="67"/>
      <c r="S34" s="68"/>
      <c r="T34" s="69"/>
      <c r="U34" s="67"/>
      <c r="V34" s="67"/>
      <c r="W34" s="68"/>
      <c r="X34" s="67"/>
      <c r="Y34" s="67"/>
      <c r="Z34" s="67"/>
      <c r="AA34" s="70"/>
    </row>
    <row r="35" spans="2:27" ht="15">
      <c r="B35" s="71"/>
      <c r="C35" s="67" t="s">
        <v>0</v>
      </c>
      <c r="D35" s="67"/>
      <c r="E35" s="67"/>
      <c r="F35" s="68"/>
      <c r="G35" s="72" t="s">
        <v>88</v>
      </c>
      <c r="H35" s="85">
        <v>1.4246951223339437</v>
      </c>
      <c r="I35" s="86">
        <v>2.3499999899999864</v>
      </c>
      <c r="J35" s="86">
        <v>2.6099933961409363</v>
      </c>
      <c r="K35" s="85">
        <v>3.3042273039241934</v>
      </c>
      <c r="L35" s="86">
        <v>0.423515907730021</v>
      </c>
      <c r="M35" s="86">
        <v>0.47108502951307685</v>
      </c>
      <c r="N35" s="86">
        <v>0.553020660331228</v>
      </c>
      <c r="O35" s="85">
        <v>0.6397074967026413</v>
      </c>
      <c r="P35" s="86">
        <v>0.6294123341533009</v>
      </c>
      <c r="Q35" s="86">
        <v>0.6252196542146322</v>
      </c>
      <c r="R35" s="86">
        <v>0.5722529973080128</v>
      </c>
      <c r="S35" s="85">
        <v>0.2861073695586356</v>
      </c>
      <c r="T35" s="89">
        <v>0.6938905085657012</v>
      </c>
      <c r="U35" s="86">
        <v>0.818192342190315</v>
      </c>
      <c r="V35" s="86">
        <v>0.8267470348018264</v>
      </c>
      <c r="W35" s="85">
        <v>0.8201887775612278</v>
      </c>
      <c r="X35" s="86">
        <v>0.747225892890782</v>
      </c>
      <c r="Y35" s="86">
        <v>0.8274046906050785</v>
      </c>
      <c r="Z35" s="86">
        <v>0.8705568835473372</v>
      </c>
      <c r="AA35" s="90">
        <v>0.9099148642785195</v>
      </c>
    </row>
    <row r="36" spans="2:27" ht="15">
      <c r="B36" s="71"/>
      <c r="C36" s="67"/>
      <c r="D36" s="67"/>
      <c r="E36" s="67" t="s">
        <v>31</v>
      </c>
      <c r="F36" s="68"/>
      <c r="G36" s="72" t="s">
        <v>89</v>
      </c>
      <c r="H36" s="85">
        <v>-0.41147405061865694</v>
      </c>
      <c r="I36" s="86">
        <v>1.133420279835736</v>
      </c>
      <c r="J36" s="86">
        <v>1.3094729471472577</v>
      </c>
      <c r="K36" s="85">
        <v>1.314770487782967</v>
      </c>
      <c r="L36" s="86">
        <v>-0.42857356227070514</v>
      </c>
      <c r="M36" s="86">
        <v>0.2126582138441111</v>
      </c>
      <c r="N36" s="86">
        <v>0.0441696763303177</v>
      </c>
      <c r="O36" s="85">
        <v>0.2254520285940902</v>
      </c>
      <c r="P36" s="86">
        <v>0.562507712162511</v>
      </c>
      <c r="Q36" s="86">
        <v>0.24556671732784147</v>
      </c>
      <c r="R36" s="86">
        <v>0.13510469578711437</v>
      </c>
      <c r="S36" s="85">
        <v>0.2562296678871537</v>
      </c>
      <c r="T36" s="89">
        <v>0.4854213451248727</v>
      </c>
      <c r="U36" s="86">
        <v>0.35880977109158596</v>
      </c>
      <c r="V36" s="86">
        <v>0.29602735391123136</v>
      </c>
      <c r="W36" s="85">
        <v>0.293846095858814</v>
      </c>
      <c r="X36" s="86">
        <v>0.3066179672599711</v>
      </c>
      <c r="Y36" s="86">
        <v>0.3315672079205063</v>
      </c>
      <c r="Z36" s="86">
        <v>0.3673701233535372</v>
      </c>
      <c r="AA36" s="90">
        <v>0.4033105036034489</v>
      </c>
    </row>
    <row r="37" spans="2:27" ht="15">
      <c r="B37" s="71"/>
      <c r="C37" s="67"/>
      <c r="D37" s="67"/>
      <c r="E37" s="67" t="s">
        <v>32</v>
      </c>
      <c r="F37" s="68"/>
      <c r="G37" s="72" t="s">
        <v>89</v>
      </c>
      <c r="H37" s="85">
        <v>0.42596344719242885</v>
      </c>
      <c r="I37" s="86">
        <v>0.7311177772940638</v>
      </c>
      <c r="J37" s="86">
        <v>0.31837774418358494</v>
      </c>
      <c r="K37" s="85">
        <v>0.24739106905031719</v>
      </c>
      <c r="L37" s="86">
        <v>0.13433151168343763</v>
      </c>
      <c r="M37" s="86">
        <v>0.140508781637128</v>
      </c>
      <c r="N37" s="86">
        <v>0.25169576446645797</v>
      </c>
      <c r="O37" s="85">
        <v>0.18558346808257722</v>
      </c>
      <c r="P37" s="86">
        <v>0.2219267050931648</v>
      </c>
      <c r="Q37" s="86">
        <v>0.2145099066828421</v>
      </c>
      <c r="R37" s="86">
        <v>0.038749227468549086</v>
      </c>
      <c r="S37" s="85">
        <v>0.09479857246325267</v>
      </c>
      <c r="T37" s="89">
        <v>0.06287489596721088</v>
      </c>
      <c r="U37" s="86">
        <v>0.08046740719539203</v>
      </c>
      <c r="V37" s="86">
        <v>0.06977608621886468</v>
      </c>
      <c r="W37" s="85">
        <v>0.05586662884325563</v>
      </c>
      <c r="X37" s="86">
        <v>0.03930560269940688</v>
      </c>
      <c r="Y37" s="86">
        <v>0.06707895837567622</v>
      </c>
      <c r="Z37" s="86">
        <v>0.07535700670337048</v>
      </c>
      <c r="AA37" s="90">
        <v>0.08045047497464329</v>
      </c>
    </row>
    <row r="38" spans="2:27" ht="15">
      <c r="B38" s="71"/>
      <c r="C38" s="67"/>
      <c r="D38" s="67"/>
      <c r="E38" s="67" t="s">
        <v>1</v>
      </c>
      <c r="F38" s="68"/>
      <c r="G38" s="72" t="s">
        <v>89</v>
      </c>
      <c r="H38" s="85">
        <v>-0.5761349699340361</v>
      </c>
      <c r="I38" s="86">
        <v>0.7455844197953911</v>
      </c>
      <c r="J38" s="86">
        <v>0.7067033886743499</v>
      </c>
      <c r="K38" s="85">
        <v>0.6285946839059063</v>
      </c>
      <c r="L38" s="86">
        <v>-0.5322512955852865</v>
      </c>
      <c r="M38" s="86">
        <v>0.13933051807024613</v>
      </c>
      <c r="N38" s="86">
        <v>0.10328250874821716</v>
      </c>
      <c r="O38" s="85">
        <v>1.2364812387945894</v>
      </c>
      <c r="P38" s="86">
        <v>-0.8752141124381582</v>
      </c>
      <c r="Q38" s="86">
        <v>0.5379981734374095</v>
      </c>
      <c r="R38" s="86">
        <v>0.3653447673190343</v>
      </c>
      <c r="S38" s="85">
        <v>0.06511114349239579</v>
      </c>
      <c r="T38" s="89">
        <v>0.13305554519787058</v>
      </c>
      <c r="U38" s="86">
        <v>0.11758387462089358</v>
      </c>
      <c r="V38" s="86">
        <v>0.148181236488451</v>
      </c>
      <c r="W38" s="85">
        <v>0.16684556633888903</v>
      </c>
      <c r="X38" s="86">
        <v>0.09475653392720798</v>
      </c>
      <c r="Y38" s="86">
        <v>0.1941445893304076</v>
      </c>
      <c r="Z38" s="86">
        <v>0.1990729409121246</v>
      </c>
      <c r="AA38" s="90">
        <v>0.20573285810231035</v>
      </c>
    </row>
    <row r="39" spans="2:27" ht="15">
      <c r="B39" s="71"/>
      <c r="C39" s="67"/>
      <c r="D39" s="67"/>
      <c r="E39" s="67" t="s">
        <v>2</v>
      </c>
      <c r="F39" s="68"/>
      <c r="G39" s="72" t="s">
        <v>89</v>
      </c>
      <c r="H39" s="85">
        <v>-0.5616455733602669</v>
      </c>
      <c r="I39" s="86">
        <v>2.6101224769251883</v>
      </c>
      <c r="J39" s="86">
        <v>2.334554080005195</v>
      </c>
      <c r="K39" s="85">
        <v>2.190756240739183</v>
      </c>
      <c r="L39" s="86">
        <v>-0.8264933461725412</v>
      </c>
      <c r="M39" s="86">
        <v>0.4924975135514801</v>
      </c>
      <c r="N39" s="86">
        <v>0.399147949544998</v>
      </c>
      <c r="O39" s="85">
        <v>1.6475167354712568</v>
      </c>
      <c r="P39" s="86">
        <v>-0.09077969518248975</v>
      </c>
      <c r="Q39" s="86">
        <v>0.9980747974481057</v>
      </c>
      <c r="R39" s="86">
        <v>0.5391986905746878</v>
      </c>
      <c r="S39" s="85">
        <v>0.4161393838428046</v>
      </c>
      <c r="T39" s="89">
        <v>0.6813517862899467</v>
      </c>
      <c r="U39" s="86">
        <v>0.5568610529078691</v>
      </c>
      <c r="V39" s="86">
        <v>0.5139846766185593</v>
      </c>
      <c r="W39" s="85">
        <v>0.5165582910409441</v>
      </c>
      <c r="X39" s="86">
        <v>0.4406801038865931</v>
      </c>
      <c r="Y39" s="86">
        <v>0.5927907556265878</v>
      </c>
      <c r="Z39" s="86">
        <v>0.6418000709690347</v>
      </c>
      <c r="AA39" s="90">
        <v>0.6894938366804073</v>
      </c>
    </row>
    <row r="40" spans="2:27" ht="15">
      <c r="B40" s="71"/>
      <c r="C40" s="67"/>
      <c r="D40" s="67" t="s">
        <v>33</v>
      </c>
      <c r="E40" s="67"/>
      <c r="F40" s="68"/>
      <c r="G40" s="72" t="s">
        <v>89</v>
      </c>
      <c r="H40" s="85">
        <v>4.654639863844869</v>
      </c>
      <c r="I40" s="86">
        <v>4.327788797021951</v>
      </c>
      <c r="J40" s="86">
        <v>1.3274895616972429</v>
      </c>
      <c r="K40" s="85">
        <v>5.581993721885741</v>
      </c>
      <c r="L40" s="86">
        <v>-0.15600697030071575</v>
      </c>
      <c r="M40" s="86">
        <v>3.817619755056082</v>
      </c>
      <c r="N40" s="86">
        <v>0.09293965109452287</v>
      </c>
      <c r="O40" s="85">
        <v>2.75170864760777</v>
      </c>
      <c r="P40" s="86">
        <v>4.19837704460093</v>
      </c>
      <c r="Q40" s="86">
        <v>-2.4573611333069447</v>
      </c>
      <c r="R40" s="86">
        <v>-2.412514712409448</v>
      </c>
      <c r="S40" s="85">
        <v>0.5212871298208673</v>
      </c>
      <c r="T40" s="89">
        <v>0.8488238786954458</v>
      </c>
      <c r="U40" s="86">
        <v>1.1608371546159129</v>
      </c>
      <c r="V40" s="86">
        <v>1.3013547459511439</v>
      </c>
      <c r="W40" s="85">
        <v>1.3452214456106812</v>
      </c>
      <c r="X40" s="86">
        <v>1.3908916654378334</v>
      </c>
      <c r="Y40" s="86">
        <v>1.4276170567650852</v>
      </c>
      <c r="Z40" s="86">
        <v>1.4651989877282092</v>
      </c>
      <c r="AA40" s="90">
        <v>1.4691378874036316</v>
      </c>
    </row>
    <row r="41" spans="2:27" ht="15">
      <c r="B41" s="71"/>
      <c r="C41" s="67"/>
      <c r="D41" s="67" t="s">
        <v>34</v>
      </c>
      <c r="E41" s="67"/>
      <c r="F41" s="68"/>
      <c r="G41" s="72" t="s">
        <v>89</v>
      </c>
      <c r="H41" s="85">
        <v>-3.163022010421521</v>
      </c>
      <c r="I41" s="86">
        <v>-4.383226438229064</v>
      </c>
      <c r="J41" s="86">
        <v>-1.058673604920497</v>
      </c>
      <c r="K41" s="85">
        <v>-4.468522658700739</v>
      </c>
      <c r="L41" s="86">
        <v>0.26142732615747316</v>
      </c>
      <c r="M41" s="86">
        <v>-2.8300852799825535</v>
      </c>
      <c r="N41" s="86">
        <v>-1.0261233627338013</v>
      </c>
      <c r="O41" s="85">
        <v>-3.3153240181959096</v>
      </c>
      <c r="P41" s="86">
        <v>-3.2047016085180084</v>
      </c>
      <c r="Q41" s="86">
        <v>1.8234553566270246</v>
      </c>
      <c r="R41" s="86">
        <v>2.604474927370127</v>
      </c>
      <c r="S41" s="85">
        <v>-0.6356645566406277</v>
      </c>
      <c r="T41" s="89">
        <v>-0.8690441406948088</v>
      </c>
      <c r="U41" s="86">
        <v>-0.8995058653334912</v>
      </c>
      <c r="V41" s="86">
        <v>-0.9885923877678399</v>
      </c>
      <c r="W41" s="85">
        <v>-1.041590959090396</v>
      </c>
      <c r="X41" s="86">
        <v>-1.0843458764336324</v>
      </c>
      <c r="Y41" s="86">
        <v>-1.1930031217866277</v>
      </c>
      <c r="Z41" s="86">
        <v>-1.2364421751498864</v>
      </c>
      <c r="AA41" s="90">
        <v>-1.2487168598055338</v>
      </c>
    </row>
    <row r="42" spans="2:27" ht="15">
      <c r="B42" s="71"/>
      <c r="C42" s="67"/>
      <c r="D42" s="67" t="s">
        <v>35</v>
      </c>
      <c r="E42" s="67"/>
      <c r="F42" s="68"/>
      <c r="G42" s="72" t="s">
        <v>89</v>
      </c>
      <c r="H42" s="105">
        <v>1.4916178534233457</v>
      </c>
      <c r="I42" s="86">
        <v>-0.05543764120712265</v>
      </c>
      <c r="J42" s="86">
        <v>0.26881595677676323</v>
      </c>
      <c r="K42" s="85">
        <v>1.1134710631849871</v>
      </c>
      <c r="L42" s="86">
        <v>0.10542035585675738</v>
      </c>
      <c r="M42" s="86">
        <v>0.987534475073529</v>
      </c>
      <c r="N42" s="86">
        <v>-0.9331837116392785</v>
      </c>
      <c r="O42" s="85">
        <v>-0.5636153705881395</v>
      </c>
      <c r="P42" s="86">
        <v>0.9936754360829217</v>
      </c>
      <c r="Q42" s="86">
        <v>-0.6339057766799198</v>
      </c>
      <c r="R42" s="86">
        <v>0.19196021496067917</v>
      </c>
      <c r="S42" s="85">
        <v>-0.1143774268197604</v>
      </c>
      <c r="T42" s="89">
        <v>-0.020220261999362967</v>
      </c>
      <c r="U42" s="86">
        <v>0.2613312892824218</v>
      </c>
      <c r="V42" s="86">
        <v>0.31276235818330417</v>
      </c>
      <c r="W42" s="85">
        <v>0.30363048652028524</v>
      </c>
      <c r="X42" s="86">
        <v>0.30654578900420115</v>
      </c>
      <c r="Y42" s="86">
        <v>0.23461393497845756</v>
      </c>
      <c r="Z42" s="86">
        <v>0.22875681257832273</v>
      </c>
      <c r="AA42" s="90">
        <v>0.220421027598098</v>
      </c>
    </row>
    <row r="43" spans="2:27" ht="15.75" thickBot="1">
      <c r="B43" s="73"/>
      <c r="C43" s="74"/>
      <c r="D43" s="74" t="s">
        <v>51</v>
      </c>
      <c r="E43" s="74"/>
      <c r="F43" s="75"/>
      <c r="G43" s="76" t="s">
        <v>89</v>
      </c>
      <c r="H43" s="106">
        <v>0.4947228422708688</v>
      </c>
      <c r="I43" s="91">
        <v>-0.2046848457181084</v>
      </c>
      <c r="J43" s="91">
        <v>0.00662335935900624</v>
      </c>
      <c r="K43" s="92">
        <v>0</v>
      </c>
      <c r="L43" s="91">
        <v>1.1445888980458139</v>
      </c>
      <c r="M43" s="91">
        <v>-1.008946959111951</v>
      </c>
      <c r="N43" s="91">
        <v>1.0870564224255288</v>
      </c>
      <c r="O43" s="92">
        <v>-0.4441938681804733</v>
      </c>
      <c r="P43" s="91">
        <v>-0.27348340674714644</v>
      </c>
      <c r="Q43" s="91">
        <v>0.2610506334464561</v>
      </c>
      <c r="R43" s="91">
        <v>-0.15890590822736167</v>
      </c>
      <c r="S43" s="92">
        <v>-0.01565458746442368</v>
      </c>
      <c r="T43" s="93">
        <v>0.03275898427511199</v>
      </c>
      <c r="U43" s="91">
        <v>0</v>
      </c>
      <c r="V43" s="91">
        <v>0</v>
      </c>
      <c r="W43" s="92">
        <v>0</v>
      </c>
      <c r="X43" s="91">
        <v>0</v>
      </c>
      <c r="Y43" s="91">
        <v>0</v>
      </c>
      <c r="Z43" s="91">
        <v>0</v>
      </c>
      <c r="AA43" s="94">
        <v>0</v>
      </c>
    </row>
    <row r="44" spans="2:27" ht="15">
      <c r="B44" s="36" t="s">
        <v>145</v>
      </c>
      <c r="C44" s="67"/>
      <c r="D44" s="67"/>
      <c r="E44" s="67"/>
      <c r="F44" s="67"/>
      <c r="G44" s="78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</row>
    <row r="45" spans="2:27" ht="15">
      <c r="B45" s="67"/>
      <c r="C45" s="67"/>
      <c r="D45" s="67"/>
      <c r="E45" s="67"/>
      <c r="F45" s="67"/>
      <c r="G45" s="78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</row>
    <row r="46" ht="15.75" thickBot="1">
      <c r="B46" s="80" t="s">
        <v>91</v>
      </c>
    </row>
    <row r="47" spans="2:11" ht="15">
      <c r="B47" s="212" t="s">
        <v>30</v>
      </c>
      <c r="C47" s="213"/>
      <c r="D47" s="213"/>
      <c r="E47" s="213"/>
      <c r="F47" s="214"/>
      <c r="G47" s="218" t="s">
        <v>83</v>
      </c>
      <c r="H47" s="48" t="s">
        <v>37</v>
      </c>
      <c r="I47" s="220">
        <v>2014</v>
      </c>
      <c r="J47" s="220">
        <v>2015</v>
      </c>
      <c r="K47" s="210">
        <v>2016</v>
      </c>
    </row>
    <row r="48" spans="2:11" ht="15" customHeight="1">
      <c r="B48" s="215"/>
      <c r="C48" s="216"/>
      <c r="D48" s="216"/>
      <c r="E48" s="216"/>
      <c r="F48" s="217"/>
      <c r="G48" s="219"/>
      <c r="H48" s="49">
        <v>2013</v>
      </c>
      <c r="I48" s="209"/>
      <c r="J48" s="209"/>
      <c r="K48" s="211"/>
    </row>
    <row r="49" spans="2:11" ht="3.75" customHeight="1">
      <c r="B49" s="60"/>
      <c r="C49" s="61"/>
      <c r="D49" s="61"/>
      <c r="E49" s="61"/>
      <c r="F49" s="62"/>
      <c r="G49" s="45"/>
      <c r="H49" s="81"/>
      <c r="I49" s="65"/>
      <c r="J49" s="65"/>
      <c r="K49" s="82"/>
    </row>
    <row r="50" spans="2:11" ht="15">
      <c r="B50" s="71"/>
      <c r="C50" s="67" t="s">
        <v>1</v>
      </c>
      <c r="D50" s="67"/>
      <c r="E50" s="67"/>
      <c r="F50" s="68"/>
      <c r="G50" s="72" t="s">
        <v>88</v>
      </c>
      <c r="H50" s="105">
        <v>-2.65231562206003</v>
      </c>
      <c r="I50" s="86">
        <v>3.5761512317243955</v>
      </c>
      <c r="J50" s="86">
        <v>3.3495333315395754</v>
      </c>
      <c r="K50" s="90">
        <v>2.9580054757928593</v>
      </c>
    </row>
    <row r="51" spans="2:11" ht="15">
      <c r="B51" s="71"/>
      <c r="C51" s="67"/>
      <c r="D51" s="83" t="s">
        <v>49</v>
      </c>
      <c r="E51" s="67"/>
      <c r="F51" s="68"/>
      <c r="G51" s="72" t="s">
        <v>88</v>
      </c>
      <c r="H51" s="105">
        <v>-3.1466764032050634</v>
      </c>
      <c r="I51" s="86">
        <v>2.7363992669470605</v>
      </c>
      <c r="J51" s="86">
        <v>3.3299607651032517</v>
      </c>
      <c r="K51" s="90">
        <v>4.9117844802631225</v>
      </c>
    </row>
    <row r="52" spans="2:11" ht="15.75" thickBot="1">
      <c r="B52" s="73"/>
      <c r="C52" s="74"/>
      <c r="D52" s="84" t="s">
        <v>90</v>
      </c>
      <c r="E52" s="74"/>
      <c r="F52" s="75"/>
      <c r="G52" s="76" t="s">
        <v>88</v>
      </c>
      <c r="H52" s="106">
        <v>0.49958482297256523</v>
      </c>
      <c r="I52" s="91">
        <v>8.73591443711257</v>
      </c>
      <c r="J52" s="91">
        <v>3.463159365381287</v>
      </c>
      <c r="K52" s="94">
        <v>-8.369806680103778</v>
      </c>
    </row>
    <row r="53" spans="2:10" ht="15">
      <c r="B53" s="36" t="s">
        <v>145</v>
      </c>
      <c r="C53" s="67"/>
      <c r="D53" s="67"/>
      <c r="E53" s="67"/>
      <c r="F53" s="67"/>
      <c r="G53" s="78"/>
      <c r="H53" s="67"/>
      <c r="I53" s="67"/>
      <c r="J53" s="67"/>
    </row>
    <row r="60" spans="2:10" ht="15">
      <c r="B60" s="67"/>
      <c r="C60" s="67"/>
      <c r="D60" s="67"/>
      <c r="E60" s="67"/>
      <c r="F60" s="67"/>
      <c r="G60" s="78"/>
      <c r="H60" s="67"/>
      <c r="I60" s="67"/>
      <c r="J60" s="67"/>
    </row>
    <row r="61" spans="2:10" ht="15">
      <c r="B61" s="67"/>
      <c r="C61" s="67"/>
      <c r="D61" s="67"/>
      <c r="E61" s="67"/>
      <c r="F61" s="67"/>
      <c r="G61" s="78"/>
      <c r="H61" s="67"/>
      <c r="I61" s="67"/>
      <c r="J61" s="67"/>
    </row>
    <row r="62" spans="2:10" ht="15">
      <c r="B62" s="67"/>
      <c r="C62" s="67"/>
      <c r="D62" s="67"/>
      <c r="E62" s="67"/>
      <c r="F62" s="67"/>
      <c r="G62" s="78"/>
      <c r="H62" s="67"/>
      <c r="I62" s="67"/>
      <c r="J62" s="67"/>
    </row>
    <row r="63" spans="2:10" ht="15">
      <c r="B63" s="67"/>
      <c r="C63" s="67"/>
      <c r="D63" s="67"/>
      <c r="E63" s="67"/>
      <c r="F63" s="67"/>
      <c r="G63" s="78"/>
      <c r="H63" s="67"/>
      <c r="I63" s="67"/>
      <c r="J63" s="67"/>
    </row>
    <row r="64" spans="2:10" ht="15">
      <c r="B64" s="67"/>
      <c r="C64" s="67"/>
      <c r="D64" s="67"/>
      <c r="E64" s="67"/>
      <c r="F64" s="67"/>
      <c r="G64" s="78"/>
      <c r="H64" s="67"/>
      <c r="I64" s="67"/>
      <c r="J64" s="67"/>
    </row>
    <row r="65" spans="2:10" ht="15">
      <c r="B65" s="67"/>
      <c r="C65" s="67"/>
      <c r="D65" s="67"/>
      <c r="E65" s="67"/>
      <c r="F65" s="67"/>
      <c r="G65" s="78"/>
      <c r="H65" s="67"/>
      <c r="I65" s="67"/>
      <c r="J65" s="67"/>
    </row>
    <row r="66" spans="2:10" ht="15">
      <c r="B66" s="67"/>
      <c r="C66" s="67"/>
      <c r="D66" s="67"/>
      <c r="E66" s="67"/>
      <c r="F66" s="67"/>
      <c r="G66" s="78"/>
      <c r="H66" s="67"/>
      <c r="I66" s="67"/>
      <c r="J66" s="67"/>
    </row>
    <row r="67" spans="2:10" ht="15">
      <c r="B67" s="67"/>
      <c r="C67" s="67"/>
      <c r="D67" s="67"/>
      <c r="E67" s="67"/>
      <c r="F67" s="67"/>
      <c r="G67" s="78"/>
      <c r="H67" s="67"/>
      <c r="I67" s="67"/>
      <c r="J67" s="67"/>
    </row>
    <row r="68" spans="2:10" ht="15">
      <c r="B68" s="67"/>
      <c r="C68" s="67"/>
      <c r="D68" s="67"/>
      <c r="E68" s="67"/>
      <c r="F68" s="67"/>
      <c r="G68" s="78"/>
      <c r="H68" s="67"/>
      <c r="I68" s="67"/>
      <c r="J68" s="67"/>
    </row>
    <row r="69" spans="2:10" ht="15">
      <c r="B69" s="67"/>
      <c r="C69" s="67"/>
      <c r="D69" s="67"/>
      <c r="E69" s="67"/>
      <c r="F69" s="67"/>
      <c r="G69" s="78"/>
      <c r="H69" s="67"/>
      <c r="I69" s="67"/>
      <c r="J69" s="67"/>
    </row>
    <row r="70" spans="2:10" ht="15">
      <c r="B70" s="67"/>
      <c r="C70" s="67"/>
      <c r="D70" s="67"/>
      <c r="E70" s="67"/>
      <c r="F70" s="67"/>
      <c r="G70" s="78"/>
      <c r="H70" s="67"/>
      <c r="I70" s="67"/>
      <c r="J70" s="67"/>
    </row>
    <row r="71" spans="2:10" ht="15">
      <c r="B71" s="67"/>
      <c r="C71" s="67"/>
      <c r="D71" s="67"/>
      <c r="E71" s="67"/>
      <c r="F71" s="67"/>
      <c r="G71" s="78"/>
      <c r="H71" s="67"/>
      <c r="I71" s="67"/>
      <c r="J71" s="67"/>
    </row>
    <row r="72" spans="2:10" ht="15">
      <c r="B72" s="67"/>
      <c r="C72" s="67"/>
      <c r="D72" s="67"/>
      <c r="E72" s="67"/>
      <c r="F72" s="67"/>
      <c r="G72" s="78"/>
      <c r="H72" s="67"/>
      <c r="I72" s="67"/>
      <c r="J72" s="67"/>
    </row>
    <row r="73" spans="2:10" ht="15">
      <c r="B73" s="67"/>
      <c r="C73" s="67"/>
      <c r="D73" s="67"/>
      <c r="E73" s="67"/>
      <c r="F73" s="67"/>
      <c r="G73" s="67"/>
      <c r="H73" s="67"/>
      <c r="I73" s="67"/>
      <c r="J73" s="67"/>
    </row>
    <row r="74" spans="2:10" ht="15">
      <c r="B74" s="67"/>
      <c r="C74" s="67"/>
      <c r="D74" s="67"/>
      <c r="E74" s="67"/>
      <c r="F74" s="67"/>
      <c r="G74" s="67"/>
      <c r="H74" s="67"/>
      <c r="I74" s="67"/>
      <c r="J74" s="67"/>
    </row>
    <row r="75" spans="2:10" ht="15">
      <c r="B75" s="67"/>
      <c r="C75" s="67"/>
      <c r="D75" s="67"/>
      <c r="E75" s="67"/>
      <c r="F75" s="67"/>
      <c r="G75" s="67"/>
      <c r="H75" s="67"/>
      <c r="I75" s="67"/>
      <c r="J75" s="67"/>
    </row>
    <row r="76" spans="2:10" ht="15">
      <c r="B76" s="67"/>
      <c r="C76" s="67"/>
      <c r="D76" s="67"/>
      <c r="E76" s="67"/>
      <c r="F76" s="67"/>
      <c r="G76" s="67"/>
      <c r="H76" s="67"/>
      <c r="I76" s="67"/>
      <c r="J76" s="67"/>
    </row>
    <row r="77" spans="2:10" ht="15">
      <c r="B77" s="67"/>
      <c r="C77" s="67"/>
      <c r="D77" s="67"/>
      <c r="E77" s="67"/>
      <c r="F77" s="67"/>
      <c r="G77" s="67"/>
      <c r="H77" s="67"/>
      <c r="I77" s="67"/>
      <c r="J77" s="67"/>
    </row>
    <row r="78" spans="2:10" ht="15">
      <c r="B78" s="67"/>
      <c r="C78" s="67"/>
      <c r="D78" s="67"/>
      <c r="E78" s="67"/>
      <c r="F78" s="67"/>
      <c r="G78" s="67"/>
      <c r="H78" s="67"/>
      <c r="I78" s="67"/>
      <c r="J78" s="67"/>
    </row>
    <row r="79" spans="2:10" ht="15">
      <c r="B79" s="67"/>
      <c r="C79" s="67"/>
      <c r="D79" s="67"/>
      <c r="E79" s="67"/>
      <c r="F79" s="67"/>
      <c r="G79" s="67"/>
      <c r="H79" s="67"/>
      <c r="I79" s="67"/>
      <c r="J79" s="67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J40" sqref="J40"/>
    </sheetView>
  </sheetViews>
  <sheetFormatPr defaultColWidth="9.140625" defaultRowHeight="15"/>
  <cols>
    <col min="1" max="5" width="3.140625" style="51" customWidth="1"/>
    <col min="6" max="6" width="39.28125" style="51" customWidth="1"/>
    <col min="7" max="7" width="20.421875" style="51" bestFit="1" customWidth="1"/>
    <col min="8" max="8" width="10.710937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154</v>
      </c>
    </row>
    <row r="2" spans="2:27" ht="18.75" customHeight="1">
      <c r="B2" s="227" t="str">
        <f>"Strednodobá predikcia "&amp;Súhrn!$H$4&amp;" - cenový vývoj [medziročný rast]"</f>
        <v>Strednodobá predikcia P4Q-2014 - cenový vývoj [medziročný rast]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</row>
    <row r="3" spans="2:27" ht="18.75" customHeigh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2"/>
    </row>
    <row r="4" spans="2:27" ht="15">
      <c r="B4" s="221" t="s">
        <v>30</v>
      </c>
      <c r="C4" s="222"/>
      <c r="D4" s="222"/>
      <c r="E4" s="222"/>
      <c r="F4" s="223"/>
      <c r="G4" s="226" t="s">
        <v>83</v>
      </c>
      <c r="H4" s="46" t="s">
        <v>37</v>
      </c>
      <c r="I4" s="208">
        <v>2014</v>
      </c>
      <c r="J4" s="208">
        <v>2015</v>
      </c>
      <c r="K4" s="237">
        <v>2016</v>
      </c>
      <c r="L4" s="233">
        <v>2013</v>
      </c>
      <c r="M4" s="234"/>
      <c r="N4" s="234"/>
      <c r="O4" s="234"/>
      <c r="P4" s="233">
        <v>2014</v>
      </c>
      <c r="Q4" s="234"/>
      <c r="R4" s="234"/>
      <c r="S4" s="234"/>
      <c r="T4" s="233">
        <v>2015</v>
      </c>
      <c r="U4" s="234"/>
      <c r="V4" s="234"/>
      <c r="W4" s="235"/>
      <c r="X4" s="234">
        <v>2016</v>
      </c>
      <c r="Y4" s="234"/>
      <c r="Z4" s="234"/>
      <c r="AA4" s="236"/>
    </row>
    <row r="5" spans="2:27" ht="15">
      <c r="B5" s="215"/>
      <c r="C5" s="216"/>
      <c r="D5" s="216"/>
      <c r="E5" s="216"/>
      <c r="F5" s="217"/>
      <c r="G5" s="219"/>
      <c r="H5" s="47">
        <v>2013</v>
      </c>
      <c r="I5" s="209"/>
      <c r="J5" s="209"/>
      <c r="K5" s="238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64"/>
      <c r="I6" s="107"/>
      <c r="J6" s="108"/>
      <c r="K6" s="109"/>
      <c r="L6" s="65"/>
      <c r="M6" s="65"/>
      <c r="N6" s="65"/>
      <c r="O6" s="64"/>
      <c r="P6" s="65"/>
      <c r="Q6" s="65"/>
      <c r="R6" s="65"/>
      <c r="S6" s="64"/>
      <c r="T6" s="110"/>
      <c r="U6" s="65"/>
      <c r="V6" s="65"/>
      <c r="W6" s="64"/>
      <c r="X6" s="65"/>
      <c r="Y6" s="65"/>
      <c r="Z6" s="65"/>
      <c r="AA6" s="82"/>
    </row>
    <row r="7" spans="2:27" ht="15">
      <c r="B7" s="60"/>
      <c r="C7" s="111" t="s">
        <v>84</v>
      </c>
      <c r="D7" s="61"/>
      <c r="E7" s="61"/>
      <c r="F7" s="112"/>
      <c r="G7" s="72" t="s">
        <v>92</v>
      </c>
      <c r="H7" s="128">
        <v>1.4650251048902874</v>
      </c>
      <c r="I7" s="127">
        <v>-0.05686621554698945</v>
      </c>
      <c r="J7" s="127">
        <v>0.4716765065972055</v>
      </c>
      <c r="K7" s="128">
        <v>1.7759178838298624</v>
      </c>
      <c r="L7" s="86">
        <v>2.2350396539293484</v>
      </c>
      <c r="M7" s="86">
        <v>1.7215733803437558</v>
      </c>
      <c r="N7" s="86">
        <v>1.3901862739710964</v>
      </c>
      <c r="O7" s="85">
        <v>0.526948069677303</v>
      </c>
      <c r="P7" s="86">
        <v>-0.10849517196484726</v>
      </c>
      <c r="Q7" s="86">
        <v>-0.10560805870721879</v>
      </c>
      <c r="R7" s="86">
        <v>-0.1409061348363423</v>
      </c>
      <c r="S7" s="85">
        <v>0.12795284723941336</v>
      </c>
      <c r="T7" s="89">
        <v>0.2500087604745431</v>
      </c>
      <c r="U7" s="86">
        <v>0.3132868067299768</v>
      </c>
      <c r="V7" s="86">
        <v>0.48859058552412193</v>
      </c>
      <c r="W7" s="85">
        <v>0.8346998306640927</v>
      </c>
      <c r="X7" s="86">
        <v>1.6980526620739909</v>
      </c>
      <c r="Y7" s="86">
        <v>1.7803651161530638</v>
      </c>
      <c r="Z7" s="86">
        <v>1.7911564095244756</v>
      </c>
      <c r="AA7" s="90">
        <v>1.8336440652137753</v>
      </c>
    </row>
    <row r="8" spans="2:27" ht="15">
      <c r="B8" s="71"/>
      <c r="C8" s="67"/>
      <c r="D8" s="67" t="s">
        <v>59</v>
      </c>
      <c r="E8" s="67"/>
      <c r="F8" s="68"/>
      <c r="G8" s="72" t="s">
        <v>92</v>
      </c>
      <c r="H8" s="85">
        <v>-0.874798922768278</v>
      </c>
      <c r="I8" s="86">
        <v>-2.1642091500311835</v>
      </c>
      <c r="J8" s="86">
        <v>-2.8627390540465</v>
      </c>
      <c r="K8" s="85">
        <v>0.49813972705238996</v>
      </c>
      <c r="L8" s="86">
        <v>-0.5678278786717073</v>
      </c>
      <c r="M8" s="86">
        <v>-1.045085923923537</v>
      </c>
      <c r="N8" s="86">
        <v>-0.7582709490461355</v>
      </c>
      <c r="O8" s="85">
        <v>-1.1304074780802154</v>
      </c>
      <c r="P8" s="86">
        <v>-3.3204019180260786</v>
      </c>
      <c r="Q8" s="86">
        <v>-1.8756555037927711</v>
      </c>
      <c r="R8" s="86">
        <v>-1.8347284407241489</v>
      </c>
      <c r="S8" s="85">
        <v>-1.6117843120583473</v>
      </c>
      <c r="T8" s="89">
        <v>-2.6880771547876208</v>
      </c>
      <c r="U8" s="86">
        <v>-2.86004532038514</v>
      </c>
      <c r="V8" s="86">
        <v>-3.0557978792724754</v>
      </c>
      <c r="W8" s="85">
        <v>-2.8460517773550578</v>
      </c>
      <c r="X8" s="86">
        <v>0.6012624079419311</v>
      </c>
      <c r="Y8" s="86">
        <v>0.5277805207095412</v>
      </c>
      <c r="Z8" s="86">
        <v>0.45460135465521034</v>
      </c>
      <c r="AA8" s="90">
        <v>0.40914855784694737</v>
      </c>
    </row>
    <row r="9" spans="2:27" ht="15">
      <c r="B9" s="71"/>
      <c r="C9" s="67"/>
      <c r="D9" s="67" t="s">
        <v>52</v>
      </c>
      <c r="E9" s="67"/>
      <c r="F9" s="68"/>
      <c r="G9" s="72" t="s">
        <v>92</v>
      </c>
      <c r="H9" s="85">
        <v>3.3564807210947833</v>
      </c>
      <c r="I9" s="86">
        <v>-0.1398269985368472</v>
      </c>
      <c r="J9" s="86">
        <v>0.5217952965037966</v>
      </c>
      <c r="K9" s="85">
        <v>2.3712573254067735</v>
      </c>
      <c r="L9" s="86">
        <v>4.57286164025399</v>
      </c>
      <c r="M9" s="86">
        <v>3.8037775445960165</v>
      </c>
      <c r="N9" s="86">
        <v>3.673865693966988</v>
      </c>
      <c r="O9" s="85">
        <v>1.4154373571576997</v>
      </c>
      <c r="P9" s="86">
        <v>1.0817430350035977</v>
      </c>
      <c r="Q9" s="86">
        <v>-0.25018953752842776</v>
      </c>
      <c r="R9" s="86">
        <v>-1.0023540132128659</v>
      </c>
      <c r="S9" s="85">
        <v>-0.3815171467596201</v>
      </c>
      <c r="T9" s="89">
        <v>-0.31941681800775257</v>
      </c>
      <c r="U9" s="86">
        <v>0.11462177076356284</v>
      </c>
      <c r="V9" s="86">
        <v>0.6637313216719747</v>
      </c>
      <c r="W9" s="85">
        <v>1.6490211639329573</v>
      </c>
      <c r="X9" s="86">
        <v>2.1598694833382837</v>
      </c>
      <c r="Y9" s="86">
        <v>2.493957540331877</v>
      </c>
      <c r="Z9" s="86">
        <v>2.438386575357086</v>
      </c>
      <c r="AA9" s="90">
        <v>2.392927343147406</v>
      </c>
    </row>
    <row r="10" spans="2:27" ht="15">
      <c r="B10" s="71"/>
      <c r="C10" s="67"/>
      <c r="D10" s="67" t="s">
        <v>53</v>
      </c>
      <c r="E10" s="67"/>
      <c r="F10" s="68"/>
      <c r="G10" s="72" t="s">
        <v>92</v>
      </c>
      <c r="H10" s="85">
        <v>2.0210781692253192</v>
      </c>
      <c r="I10" s="86">
        <v>1.0964783330457806</v>
      </c>
      <c r="J10" s="86">
        <v>2.0194754726283293</v>
      </c>
      <c r="K10" s="85">
        <v>2.8820725848763544</v>
      </c>
      <c r="L10" s="86">
        <v>2.7733881163084675</v>
      </c>
      <c r="M10" s="86">
        <v>2.514816174542389</v>
      </c>
      <c r="N10" s="86">
        <v>1.6500363787548054</v>
      </c>
      <c r="O10" s="85">
        <v>1.1665118199648958</v>
      </c>
      <c r="P10" s="86">
        <v>0.868762973783376</v>
      </c>
      <c r="Q10" s="86">
        <v>0.9592510168060784</v>
      </c>
      <c r="R10" s="86">
        <v>1.2628134666018838</v>
      </c>
      <c r="S10" s="85">
        <v>1.294015180442571</v>
      </c>
      <c r="T10" s="89">
        <v>1.7906232584861783</v>
      </c>
      <c r="U10" s="86">
        <v>1.8949910586738383</v>
      </c>
      <c r="V10" s="86">
        <v>2.0340600446507437</v>
      </c>
      <c r="W10" s="85">
        <v>2.355510680795092</v>
      </c>
      <c r="X10" s="86">
        <v>2.833290716503072</v>
      </c>
      <c r="Y10" s="86">
        <v>2.8553899539033694</v>
      </c>
      <c r="Z10" s="86">
        <v>2.849790348356464</v>
      </c>
      <c r="AA10" s="90">
        <v>2.9886679653257744</v>
      </c>
    </row>
    <row r="11" spans="2:27" ht="15">
      <c r="B11" s="71"/>
      <c r="C11" s="67"/>
      <c r="D11" s="67" t="s">
        <v>94</v>
      </c>
      <c r="E11" s="67"/>
      <c r="F11" s="68"/>
      <c r="G11" s="72" t="s">
        <v>92</v>
      </c>
      <c r="H11" s="85">
        <v>0.8085395178925978</v>
      </c>
      <c r="I11" s="86">
        <v>-0.03887208072630699</v>
      </c>
      <c r="J11" s="86">
        <v>0.6509724290942813</v>
      </c>
      <c r="K11" s="85">
        <v>0.8188966698606635</v>
      </c>
      <c r="L11" s="86">
        <v>1.6611408079031094</v>
      </c>
      <c r="M11" s="86">
        <v>0.9075078695331769</v>
      </c>
      <c r="N11" s="86">
        <v>0.5724807499163092</v>
      </c>
      <c r="O11" s="85">
        <v>0.1064502178902842</v>
      </c>
      <c r="P11" s="86">
        <v>-0.3294618789310988</v>
      </c>
      <c r="Q11" s="86">
        <v>-0.14270069359174897</v>
      </c>
      <c r="R11" s="86">
        <v>0.03661662394726761</v>
      </c>
      <c r="S11" s="85">
        <v>0.27990119746554853</v>
      </c>
      <c r="T11" s="89">
        <v>0.742895894154799</v>
      </c>
      <c r="U11" s="86">
        <v>0.5756294549157559</v>
      </c>
      <c r="V11" s="86">
        <v>0.6819381493310885</v>
      </c>
      <c r="W11" s="85">
        <v>0.6040291053114828</v>
      </c>
      <c r="X11" s="86">
        <v>0.7181797491359561</v>
      </c>
      <c r="Y11" s="86">
        <v>0.742754544686548</v>
      </c>
      <c r="Z11" s="86">
        <v>0.8730751458269737</v>
      </c>
      <c r="AA11" s="90">
        <v>0.94089835023739</v>
      </c>
    </row>
    <row r="12" spans="2:27" ht="3.75" customHeight="1">
      <c r="B12" s="71"/>
      <c r="C12" s="67"/>
      <c r="E12" s="67"/>
      <c r="F12" s="68"/>
      <c r="G12" s="72"/>
      <c r="H12" s="85"/>
      <c r="I12" s="86"/>
      <c r="J12" s="86"/>
      <c r="K12" s="85"/>
      <c r="L12" s="86"/>
      <c r="M12" s="86"/>
      <c r="N12" s="86"/>
      <c r="O12" s="85"/>
      <c r="P12" s="86"/>
      <c r="Q12" s="86"/>
      <c r="R12" s="86"/>
      <c r="S12" s="85"/>
      <c r="T12" s="89"/>
      <c r="U12" s="86"/>
      <c r="V12" s="86"/>
      <c r="W12" s="85"/>
      <c r="X12" s="86"/>
      <c r="Y12" s="86"/>
      <c r="Z12" s="86"/>
      <c r="AA12" s="90"/>
    </row>
    <row r="13" spans="2:27" ht="15">
      <c r="B13" s="71"/>
      <c r="C13" s="67"/>
      <c r="D13" s="67" t="s">
        <v>95</v>
      </c>
      <c r="E13" s="67"/>
      <c r="F13" s="68"/>
      <c r="G13" s="72" t="s">
        <v>92</v>
      </c>
      <c r="H13" s="85">
        <v>1.9770349434373884</v>
      </c>
      <c r="I13" s="86">
        <v>0.35169681379585427</v>
      </c>
      <c r="J13" s="86">
        <v>1.1131751953319196</v>
      </c>
      <c r="K13" s="85">
        <v>2.0149412735201366</v>
      </c>
      <c r="L13" s="86">
        <v>2.9024956304976968</v>
      </c>
      <c r="M13" s="86">
        <v>2.314630963862257</v>
      </c>
      <c r="N13" s="86">
        <v>1.8461451471544592</v>
      </c>
      <c r="O13" s="85">
        <v>0.8668817505961783</v>
      </c>
      <c r="P13" s="86">
        <v>0.5206883109650846</v>
      </c>
      <c r="Q13" s="86">
        <v>0.23842528416966502</v>
      </c>
      <c r="R13" s="86">
        <v>0.18876304685765888</v>
      </c>
      <c r="S13" s="85">
        <v>0.45978129575794924</v>
      </c>
      <c r="T13" s="89">
        <v>0.814753352111893</v>
      </c>
      <c r="U13" s="86">
        <v>0.9211087173314212</v>
      </c>
      <c r="V13" s="86">
        <v>1.171528602932682</v>
      </c>
      <c r="W13" s="85">
        <v>1.5453980549108763</v>
      </c>
      <c r="X13" s="86">
        <v>1.4521381416211767</v>
      </c>
      <c r="Y13" s="86">
        <v>1.8114625920939318</v>
      </c>
      <c r="Z13" s="86">
        <v>2.3294646151116467</v>
      </c>
      <c r="AA13" s="90">
        <v>2.4627163959427065</v>
      </c>
    </row>
    <row r="14" spans="2:27" ht="15">
      <c r="B14" s="71"/>
      <c r="C14" s="67"/>
      <c r="D14" s="67" t="s">
        <v>96</v>
      </c>
      <c r="E14" s="67"/>
      <c r="F14" s="68"/>
      <c r="G14" s="72" t="s">
        <v>92</v>
      </c>
      <c r="H14" s="85">
        <v>1.427550186741371</v>
      </c>
      <c r="I14" s="86">
        <v>0.5427808063209909</v>
      </c>
      <c r="J14" s="86">
        <v>1.3513625604829826</v>
      </c>
      <c r="K14" s="85">
        <v>1.878725447162367</v>
      </c>
      <c r="L14" s="86">
        <v>2.229880994462107</v>
      </c>
      <c r="M14" s="86">
        <v>1.72837339884191</v>
      </c>
      <c r="N14" s="86">
        <v>1.1234319974388285</v>
      </c>
      <c r="O14" s="85">
        <v>0.6447509179749602</v>
      </c>
      <c r="P14" s="86">
        <v>0.28526148969889675</v>
      </c>
      <c r="Q14" s="86">
        <v>0.41972114417131934</v>
      </c>
      <c r="R14" s="86">
        <v>0.6648438624262241</v>
      </c>
      <c r="S14" s="85">
        <v>0.8006595005717259</v>
      </c>
      <c r="T14" s="89">
        <v>1.2761195259828781</v>
      </c>
      <c r="U14" s="86">
        <v>1.2511382850297394</v>
      </c>
      <c r="V14" s="86">
        <v>1.3739940507732484</v>
      </c>
      <c r="W14" s="85">
        <v>1.5032100863445805</v>
      </c>
      <c r="X14" s="86">
        <v>1.8043080055591076</v>
      </c>
      <c r="Y14" s="86">
        <v>1.8276817235622929</v>
      </c>
      <c r="Z14" s="86">
        <v>1.8887012491262993</v>
      </c>
      <c r="AA14" s="90">
        <v>1.9931309361236487</v>
      </c>
    </row>
    <row r="15" spans="2:27" ht="3.75" customHeight="1">
      <c r="B15" s="71"/>
      <c r="C15" s="67"/>
      <c r="D15" s="67"/>
      <c r="E15" s="67"/>
      <c r="F15" s="68"/>
      <c r="G15" s="72"/>
      <c r="H15" s="85"/>
      <c r="I15" s="86"/>
      <c r="J15" s="86"/>
      <c r="K15" s="85"/>
      <c r="L15" s="86"/>
      <c r="M15" s="86"/>
      <c r="N15" s="86"/>
      <c r="O15" s="85"/>
      <c r="P15" s="86"/>
      <c r="Q15" s="86"/>
      <c r="R15" s="86"/>
      <c r="S15" s="85"/>
      <c r="T15" s="89"/>
      <c r="U15" s="86"/>
      <c r="V15" s="86"/>
      <c r="W15" s="85"/>
      <c r="X15" s="86"/>
      <c r="Y15" s="86"/>
      <c r="Z15" s="86"/>
      <c r="AA15" s="90"/>
    </row>
    <row r="16" spans="2:27" ht="15">
      <c r="B16" s="71"/>
      <c r="C16" s="67" t="s">
        <v>85</v>
      </c>
      <c r="D16" s="67"/>
      <c r="E16" s="67"/>
      <c r="F16" s="68"/>
      <c r="G16" s="72" t="s">
        <v>92</v>
      </c>
      <c r="H16" s="85">
        <v>1.392199662429178</v>
      </c>
      <c r="I16" s="86">
        <v>-0.03242884877120389</v>
      </c>
      <c r="J16" s="86">
        <v>0.5335312144682689</v>
      </c>
      <c r="K16" s="85">
        <v>1.7946257056316313</v>
      </c>
      <c r="L16" s="86">
        <v>2.1617834609563715</v>
      </c>
      <c r="M16" s="86">
        <v>1.636907397509276</v>
      </c>
      <c r="N16" s="86">
        <v>1.2745956252664428</v>
      </c>
      <c r="O16" s="85">
        <v>0.49466646061773645</v>
      </c>
      <c r="P16" s="86">
        <v>-0.0568278546299581</v>
      </c>
      <c r="Q16" s="86">
        <v>-0.07819545369208925</v>
      </c>
      <c r="R16" s="86">
        <v>-0.12547117825471332</v>
      </c>
      <c r="S16" s="85">
        <v>0.13071663100892295</v>
      </c>
      <c r="T16" s="89">
        <v>0.2773169127903401</v>
      </c>
      <c r="U16" s="86">
        <v>0.3721279158428956</v>
      </c>
      <c r="V16" s="86">
        <v>0.5742703706382031</v>
      </c>
      <c r="W16" s="85">
        <v>0.9101889441338642</v>
      </c>
      <c r="X16" s="86">
        <v>1.7135408620032422</v>
      </c>
      <c r="Y16" s="86">
        <v>1.7902330063914746</v>
      </c>
      <c r="Z16" s="86">
        <v>1.808592038138329</v>
      </c>
      <c r="AA16" s="90">
        <v>1.8661577871628623</v>
      </c>
    </row>
    <row r="17" spans="2:27" ht="3.75" customHeight="1">
      <c r="B17" s="71"/>
      <c r="C17" s="67"/>
      <c r="D17" s="67"/>
      <c r="E17" s="67"/>
      <c r="F17" s="68"/>
      <c r="G17" s="72"/>
      <c r="H17" s="68"/>
      <c r="I17" s="67"/>
      <c r="J17" s="67"/>
      <c r="K17" s="68"/>
      <c r="L17" s="67"/>
      <c r="M17" s="67"/>
      <c r="N17" s="67"/>
      <c r="O17" s="68"/>
      <c r="P17" s="67"/>
      <c r="Q17" s="67"/>
      <c r="R17" s="67"/>
      <c r="S17" s="68"/>
      <c r="T17" s="69"/>
      <c r="U17" s="67"/>
      <c r="V17" s="67"/>
      <c r="W17" s="68"/>
      <c r="X17" s="67"/>
      <c r="Y17" s="67"/>
      <c r="Z17" s="67"/>
      <c r="AA17" s="70"/>
    </row>
    <row r="18" spans="2:27" ht="15">
      <c r="B18" s="71"/>
      <c r="C18" s="67" t="s">
        <v>19</v>
      </c>
      <c r="D18" s="67"/>
      <c r="E18" s="67"/>
      <c r="F18" s="68"/>
      <c r="G18" s="72" t="s">
        <v>93</v>
      </c>
      <c r="H18" s="85">
        <v>0.5190302831873623</v>
      </c>
      <c r="I18" s="86">
        <v>-0.3196770512941498</v>
      </c>
      <c r="J18" s="86">
        <v>0.32298485409842215</v>
      </c>
      <c r="K18" s="85">
        <v>1.726655572374753</v>
      </c>
      <c r="L18" s="86">
        <v>1.046821868516517</v>
      </c>
      <c r="M18" s="86">
        <v>0.8704470644734528</v>
      </c>
      <c r="N18" s="86">
        <v>0.20496597047572607</v>
      </c>
      <c r="O18" s="85">
        <v>-0.034864792804114586</v>
      </c>
      <c r="P18" s="86">
        <v>-0.38175296362558697</v>
      </c>
      <c r="Q18" s="86">
        <v>-0.5115142439677527</v>
      </c>
      <c r="R18" s="86">
        <v>-0.27505084973363125</v>
      </c>
      <c r="S18" s="85">
        <v>-0.11251686714517461</v>
      </c>
      <c r="T18" s="89">
        <v>-0.08546823942532455</v>
      </c>
      <c r="U18" s="86">
        <v>0.1722129321008623</v>
      </c>
      <c r="V18" s="86">
        <v>0.4481647110687277</v>
      </c>
      <c r="W18" s="85">
        <v>0.7450768296682213</v>
      </c>
      <c r="X18" s="86">
        <v>1.3404036888681645</v>
      </c>
      <c r="Y18" s="86">
        <v>1.647431432360861</v>
      </c>
      <c r="Z18" s="86">
        <v>1.8686857019414305</v>
      </c>
      <c r="AA18" s="90">
        <v>2.03610946172104</v>
      </c>
    </row>
    <row r="19" spans="2:27" ht="15">
      <c r="B19" s="71"/>
      <c r="C19" s="67"/>
      <c r="D19" s="67" t="s">
        <v>20</v>
      </c>
      <c r="E19" s="67"/>
      <c r="F19" s="68"/>
      <c r="G19" s="72" t="s">
        <v>93</v>
      </c>
      <c r="H19" s="85">
        <v>1.3342658450823848</v>
      </c>
      <c r="I19" s="86">
        <v>-0.1309625340995808</v>
      </c>
      <c r="J19" s="86">
        <v>0.6079021100460409</v>
      </c>
      <c r="K19" s="85">
        <v>2.093063954101254</v>
      </c>
      <c r="L19" s="86">
        <v>2.058620660485161</v>
      </c>
      <c r="M19" s="86">
        <v>1.9128646281979798</v>
      </c>
      <c r="N19" s="86">
        <v>0.9523687052207492</v>
      </c>
      <c r="O19" s="85">
        <v>0.42245593986787355</v>
      </c>
      <c r="P19" s="86">
        <v>-0.1562497926206987</v>
      </c>
      <c r="Q19" s="86">
        <v>-0.535966293686073</v>
      </c>
      <c r="R19" s="86">
        <v>0.027480385235591598</v>
      </c>
      <c r="S19" s="85">
        <v>0.13914958018705192</v>
      </c>
      <c r="T19" s="89">
        <v>0.2036670496464552</v>
      </c>
      <c r="U19" s="86">
        <v>0.6084118433841752</v>
      </c>
      <c r="V19" s="86">
        <v>0.5834750473259049</v>
      </c>
      <c r="W19" s="85">
        <v>1.0257246357502083</v>
      </c>
      <c r="X19" s="86">
        <v>1.8812210623721342</v>
      </c>
      <c r="Y19" s="86">
        <v>2.091570914176401</v>
      </c>
      <c r="Z19" s="86">
        <v>2.193618400729221</v>
      </c>
      <c r="AA19" s="90">
        <v>2.198067938331036</v>
      </c>
    </row>
    <row r="20" spans="2:27" ht="15">
      <c r="B20" s="71"/>
      <c r="C20" s="67"/>
      <c r="D20" s="67" t="s">
        <v>22</v>
      </c>
      <c r="E20" s="67"/>
      <c r="F20" s="68"/>
      <c r="G20" s="72" t="s">
        <v>93</v>
      </c>
      <c r="H20" s="85">
        <v>1.0581598800912957</v>
      </c>
      <c r="I20" s="86">
        <v>0.3651232996153766</v>
      </c>
      <c r="J20" s="86">
        <v>1.8920216234799483</v>
      </c>
      <c r="K20" s="85">
        <v>2.3247718326607725</v>
      </c>
      <c r="L20" s="86">
        <v>1.7371710541964234</v>
      </c>
      <c r="M20" s="86">
        <v>1.2185711570734696</v>
      </c>
      <c r="N20" s="86">
        <v>0.8594366018392208</v>
      </c>
      <c r="O20" s="85">
        <v>0.4219097313763456</v>
      </c>
      <c r="P20" s="86">
        <v>0.10777882026825125</v>
      </c>
      <c r="Q20" s="86">
        <v>0.173285124589313</v>
      </c>
      <c r="R20" s="86">
        <v>0.44658433420714516</v>
      </c>
      <c r="S20" s="85">
        <v>0.7275765219310131</v>
      </c>
      <c r="T20" s="89">
        <v>1.5254444560127496</v>
      </c>
      <c r="U20" s="86">
        <v>1.8417017646112726</v>
      </c>
      <c r="V20" s="86">
        <v>1.95892855196837</v>
      </c>
      <c r="W20" s="85">
        <v>2.2372517103055998</v>
      </c>
      <c r="X20" s="86">
        <v>2.139060456533471</v>
      </c>
      <c r="Y20" s="86">
        <v>2.3141168257209586</v>
      </c>
      <c r="Z20" s="86">
        <v>2.414335885467864</v>
      </c>
      <c r="AA20" s="90">
        <v>2.4263630038016544</v>
      </c>
    </row>
    <row r="21" spans="2:27" ht="15">
      <c r="B21" s="71"/>
      <c r="C21" s="67"/>
      <c r="D21" s="67" t="s">
        <v>21</v>
      </c>
      <c r="E21" s="67"/>
      <c r="F21" s="68"/>
      <c r="G21" s="72" t="s">
        <v>93</v>
      </c>
      <c r="H21" s="85">
        <v>0.4079034804478283</v>
      </c>
      <c r="I21" s="86">
        <v>-0.08542826752399435</v>
      </c>
      <c r="J21" s="86">
        <v>-0.2980659085727382</v>
      </c>
      <c r="K21" s="85">
        <v>1.4177789645013092</v>
      </c>
      <c r="L21" s="86">
        <v>-0.6431514902911886</v>
      </c>
      <c r="M21" s="86">
        <v>-0.6593992018334802</v>
      </c>
      <c r="N21" s="86">
        <v>1.7931189382004504</v>
      </c>
      <c r="O21" s="85">
        <v>1.1262068651215031</v>
      </c>
      <c r="P21" s="86">
        <v>1.0557633503850354</v>
      </c>
      <c r="Q21" s="86">
        <v>0.1909863760210868</v>
      </c>
      <c r="R21" s="86">
        <v>-0.8590823062819197</v>
      </c>
      <c r="S21" s="85">
        <v>-0.6609772416452131</v>
      </c>
      <c r="T21" s="89">
        <v>-0.5624770304601725</v>
      </c>
      <c r="U21" s="86">
        <v>-0.2722416158194392</v>
      </c>
      <c r="V21" s="86">
        <v>-0.41405848067304873</v>
      </c>
      <c r="W21" s="85">
        <v>0.04784809179830063</v>
      </c>
      <c r="X21" s="86">
        <v>0.6445692372889056</v>
      </c>
      <c r="Y21" s="86">
        <v>1.2689399631356366</v>
      </c>
      <c r="Z21" s="86">
        <v>1.6989428736766712</v>
      </c>
      <c r="AA21" s="90">
        <v>2.034001914675173</v>
      </c>
    </row>
    <row r="22" spans="2:27" ht="15">
      <c r="B22" s="71"/>
      <c r="C22" s="67"/>
      <c r="D22" s="67" t="s">
        <v>23</v>
      </c>
      <c r="E22" s="67"/>
      <c r="F22" s="68"/>
      <c r="G22" s="72" t="s">
        <v>93</v>
      </c>
      <c r="H22" s="85">
        <v>-1.8579855870653859</v>
      </c>
      <c r="I22" s="86">
        <v>-3.4034917063957693</v>
      </c>
      <c r="J22" s="86">
        <v>0.3911059756854627</v>
      </c>
      <c r="K22" s="85">
        <v>1.5403836002824818</v>
      </c>
      <c r="L22" s="86">
        <v>-2.6437232272366487</v>
      </c>
      <c r="M22" s="86">
        <v>-0.5801758953003997</v>
      </c>
      <c r="N22" s="86">
        <v>-1.2822259222984513</v>
      </c>
      <c r="O22" s="85">
        <v>-2.913589349372927</v>
      </c>
      <c r="P22" s="86">
        <v>-4.189018243098644</v>
      </c>
      <c r="Q22" s="86">
        <v>-3.8734642971205773</v>
      </c>
      <c r="R22" s="86">
        <v>-3.2367164907215624</v>
      </c>
      <c r="S22" s="85">
        <v>-2.401464272969804</v>
      </c>
      <c r="T22" s="89">
        <v>-0.48016785229660286</v>
      </c>
      <c r="U22" s="86">
        <v>0.05942512019785795</v>
      </c>
      <c r="V22" s="86">
        <v>0.7866924440660341</v>
      </c>
      <c r="W22" s="85">
        <v>1.210517863396987</v>
      </c>
      <c r="X22" s="86">
        <v>1.3298476174952896</v>
      </c>
      <c r="Y22" s="86">
        <v>1.5181179862595968</v>
      </c>
      <c r="Z22" s="86">
        <v>1.620450505097054</v>
      </c>
      <c r="AA22" s="90">
        <v>1.6804151162367305</v>
      </c>
    </row>
    <row r="23" spans="2:27" ht="15">
      <c r="B23" s="71"/>
      <c r="C23" s="67"/>
      <c r="D23" s="67" t="s">
        <v>24</v>
      </c>
      <c r="E23" s="67"/>
      <c r="F23" s="68"/>
      <c r="G23" s="72" t="s">
        <v>93</v>
      </c>
      <c r="H23" s="85">
        <v>-1.3952902017994404</v>
      </c>
      <c r="I23" s="86">
        <v>-3.7741631166494614</v>
      </c>
      <c r="J23" s="86">
        <v>0.5045533012855827</v>
      </c>
      <c r="K23" s="85">
        <v>2.1115646386416103</v>
      </c>
      <c r="L23" s="86">
        <v>-2.4970144291957297</v>
      </c>
      <c r="M23" s="86">
        <v>-0.7778609197551987</v>
      </c>
      <c r="N23" s="86">
        <v>-0.792096987175583</v>
      </c>
      <c r="O23" s="85">
        <v>-1.4969404141580611</v>
      </c>
      <c r="P23" s="86">
        <v>-4.230382294070395</v>
      </c>
      <c r="Q23" s="86">
        <v>-3.7625147025002406</v>
      </c>
      <c r="R23" s="86">
        <v>-3.5854566508978394</v>
      </c>
      <c r="S23" s="85">
        <v>-3.5981166080703275</v>
      </c>
      <c r="T23" s="89">
        <v>-0.8192754649944476</v>
      </c>
      <c r="U23" s="86">
        <v>0.17860228452686044</v>
      </c>
      <c r="V23" s="86">
        <v>0.7286001837025253</v>
      </c>
      <c r="W23" s="85">
        <v>1.9309319741440731</v>
      </c>
      <c r="X23" s="86">
        <v>2.2746128985689893</v>
      </c>
      <c r="Y23" s="86">
        <v>2.1580980203134743</v>
      </c>
      <c r="Z23" s="86">
        <v>2.0520919725920237</v>
      </c>
      <c r="AA23" s="90">
        <v>1.9639207426513963</v>
      </c>
    </row>
    <row r="24" spans="2:27" ht="18">
      <c r="B24" s="71"/>
      <c r="C24" s="67"/>
      <c r="D24" s="67" t="s">
        <v>156</v>
      </c>
      <c r="E24" s="67"/>
      <c r="F24" s="68"/>
      <c r="G24" s="72" t="s">
        <v>93</v>
      </c>
      <c r="H24" s="85">
        <v>-0.469242682436672</v>
      </c>
      <c r="I24" s="86">
        <v>0.38520985866099977</v>
      </c>
      <c r="J24" s="86">
        <v>-0.11287779694917788</v>
      </c>
      <c r="K24" s="85">
        <v>-0.5593695879408784</v>
      </c>
      <c r="L24" s="86">
        <v>-0.15046595463927304</v>
      </c>
      <c r="M24" s="86">
        <v>0.1992347940563235</v>
      </c>
      <c r="N24" s="86">
        <v>-0.4940422287320416</v>
      </c>
      <c r="O24" s="85">
        <v>-1.4381775968900996</v>
      </c>
      <c r="P24" s="86">
        <v>0.04319120401916621</v>
      </c>
      <c r="Q24" s="86">
        <v>-0.11528729608565413</v>
      </c>
      <c r="R24" s="86">
        <v>0.3617090825328546</v>
      </c>
      <c r="S24" s="85">
        <v>1.2413163446562692</v>
      </c>
      <c r="T24" s="89">
        <v>0.3419087875065543</v>
      </c>
      <c r="U24" s="86">
        <v>-0.11896469067367832</v>
      </c>
      <c r="V24" s="86">
        <v>0.0576720616166142</v>
      </c>
      <c r="W24" s="85">
        <v>-0.706766922262446</v>
      </c>
      <c r="X24" s="86">
        <v>-0.9237534655943165</v>
      </c>
      <c r="Y24" s="86">
        <v>-0.626460404467025</v>
      </c>
      <c r="Z24" s="86">
        <v>-0.42296190029196623</v>
      </c>
      <c r="AA24" s="90">
        <v>-0.2780450421578138</v>
      </c>
    </row>
    <row r="25" spans="2:27" ht="3.75" customHeight="1">
      <c r="B25" s="71"/>
      <c r="C25" s="67"/>
      <c r="D25" s="67"/>
      <c r="E25" s="67"/>
      <c r="F25" s="68"/>
      <c r="G25" s="72"/>
      <c r="H25" s="68"/>
      <c r="I25" s="67"/>
      <c r="J25" s="67"/>
      <c r="K25" s="68"/>
      <c r="L25" s="67"/>
      <c r="M25" s="67"/>
      <c r="N25" s="67"/>
      <c r="O25" s="68"/>
      <c r="P25" s="67"/>
      <c r="Q25" s="67"/>
      <c r="R25" s="67"/>
      <c r="S25" s="68"/>
      <c r="T25" s="69"/>
      <c r="U25" s="67"/>
      <c r="V25" s="67"/>
      <c r="W25" s="68"/>
      <c r="X25" s="67"/>
      <c r="Y25" s="67"/>
      <c r="Z25" s="67"/>
      <c r="AA25" s="70"/>
    </row>
    <row r="26" spans="2:27" ht="18.75" thickBot="1">
      <c r="B26" s="73"/>
      <c r="C26" s="74" t="s">
        <v>157</v>
      </c>
      <c r="D26" s="74"/>
      <c r="E26" s="74"/>
      <c r="F26" s="75"/>
      <c r="G26" s="76" t="s">
        <v>50</v>
      </c>
      <c r="H26" s="92">
        <v>0.33710280946586124</v>
      </c>
      <c r="I26" s="91">
        <v>2.59650356398069</v>
      </c>
      <c r="J26" s="91">
        <v>0.8562273254358672</v>
      </c>
      <c r="K26" s="92">
        <v>1.235437621250739</v>
      </c>
      <c r="L26" s="91">
        <v>2.1355546668048646</v>
      </c>
      <c r="M26" s="91">
        <v>-0.447612026814042</v>
      </c>
      <c r="N26" s="91">
        <v>-0.1572823948737323</v>
      </c>
      <c r="O26" s="92">
        <v>-0.15131798562129006</v>
      </c>
      <c r="P26" s="91">
        <v>1.020033362395381</v>
      </c>
      <c r="Q26" s="91">
        <v>3.5839431224850244</v>
      </c>
      <c r="R26" s="91">
        <v>3.0924265074681045</v>
      </c>
      <c r="S26" s="92">
        <v>2.692210955359741</v>
      </c>
      <c r="T26" s="93">
        <v>1.4419508682585302</v>
      </c>
      <c r="U26" s="91">
        <v>0.5369309965250153</v>
      </c>
      <c r="V26" s="91">
        <v>0.7158286515400931</v>
      </c>
      <c r="W26" s="92">
        <v>0.7478262716626745</v>
      </c>
      <c r="X26" s="91">
        <v>0.8842775278937438</v>
      </c>
      <c r="Y26" s="91">
        <v>1.1671956119594853</v>
      </c>
      <c r="Z26" s="91">
        <v>1.3744003261746656</v>
      </c>
      <c r="AA26" s="94">
        <v>1.505419515055621</v>
      </c>
    </row>
    <row r="27" ht="3.75" customHeight="1"/>
    <row r="28" ht="15">
      <c r="B28" s="51" t="s">
        <v>145</v>
      </c>
    </row>
    <row r="29" spans="2:6" ht="15">
      <c r="B29" s="51" t="s">
        <v>155</v>
      </c>
      <c r="F29" s="78"/>
    </row>
    <row r="30" spans="2:6" ht="15">
      <c r="B30" s="51" t="s">
        <v>158</v>
      </c>
      <c r="F30" s="78"/>
    </row>
    <row r="32" ht="15.75" thickBot="1">
      <c r="F32" s="80" t="s">
        <v>91</v>
      </c>
    </row>
    <row r="33" spans="6:23" ht="15">
      <c r="F33" s="113"/>
      <c r="G33" s="114"/>
      <c r="H33" s="115">
        <v>41699</v>
      </c>
      <c r="I33" s="115">
        <v>41730</v>
      </c>
      <c r="J33" s="115">
        <v>41760</v>
      </c>
      <c r="K33" s="115">
        <v>41791</v>
      </c>
      <c r="L33" s="115">
        <v>41821</v>
      </c>
      <c r="M33" s="115">
        <v>41852</v>
      </c>
      <c r="N33" s="115">
        <v>41883</v>
      </c>
      <c r="O33" s="115">
        <v>41913</v>
      </c>
      <c r="P33" s="115">
        <v>41944</v>
      </c>
      <c r="Q33" s="115">
        <v>41974</v>
      </c>
      <c r="R33" s="115">
        <v>42005</v>
      </c>
      <c r="S33" s="115">
        <v>42036</v>
      </c>
      <c r="T33" s="115">
        <v>42064</v>
      </c>
      <c r="U33" s="115">
        <v>42095</v>
      </c>
      <c r="V33" s="115">
        <v>42125</v>
      </c>
      <c r="W33" s="116">
        <v>42156</v>
      </c>
    </row>
    <row r="34" spans="6:23" ht="15.75" thickBot="1">
      <c r="F34" s="117" t="s">
        <v>84</v>
      </c>
      <c r="G34" s="118" t="s">
        <v>99</v>
      </c>
      <c r="H34" s="91">
        <v>-0.16273393002441594</v>
      </c>
      <c r="I34" s="91">
        <v>-0.19521717911176495</v>
      </c>
      <c r="J34" s="91">
        <v>-0.040623984400383506</v>
      </c>
      <c r="K34" s="91">
        <v>-0.08112273870365527</v>
      </c>
      <c r="L34" s="91">
        <v>-0.1542583421287702</v>
      </c>
      <c r="M34" s="91">
        <v>-0.17893452623017936</v>
      </c>
      <c r="N34" s="91">
        <v>-0.08948909860070842</v>
      </c>
      <c r="O34" s="91">
        <v>-0.008134710811035006</v>
      </c>
      <c r="P34" s="91">
        <v>0.1551810533746476</v>
      </c>
      <c r="Q34" s="91">
        <v>0.23721201456305607</v>
      </c>
      <c r="R34" s="91">
        <v>0.16722324974649894</v>
      </c>
      <c r="S34" s="91">
        <v>0.2779025133966968</v>
      </c>
      <c r="T34" s="91">
        <v>0.304994903072739</v>
      </c>
      <c r="U34" s="91">
        <v>0.4538118401158755</v>
      </c>
      <c r="V34" s="91">
        <v>0.2334825778094114</v>
      </c>
      <c r="W34" s="94">
        <v>0.2530115180042145</v>
      </c>
    </row>
    <row r="35" spans="6:8" ht="15">
      <c r="F35" s="51" t="s">
        <v>145</v>
      </c>
      <c r="G35" s="119"/>
      <c r="H35" s="120"/>
    </row>
    <row r="36" spans="7:8" ht="15">
      <c r="G36" s="119"/>
      <c r="H36" s="120"/>
    </row>
    <row r="37" spans="7:8" ht="15">
      <c r="G37" s="119"/>
      <c r="H37" s="120"/>
    </row>
    <row r="38" spans="7:8" ht="15">
      <c r="G38" s="119"/>
      <c r="H38" s="120"/>
    </row>
    <row r="39" spans="7:8" ht="15">
      <c r="G39" s="119"/>
      <c r="H39" s="120"/>
    </row>
    <row r="40" spans="7:8" ht="15">
      <c r="G40" s="119"/>
      <c r="H40" s="120"/>
    </row>
    <row r="41" spans="7:8" ht="15">
      <c r="G41" s="119"/>
      <c r="H41" s="120"/>
    </row>
    <row r="42" spans="7:8" ht="15">
      <c r="G42" s="119"/>
      <c r="H42" s="120"/>
    </row>
    <row r="43" spans="7:8" ht="15">
      <c r="G43" s="119"/>
      <c r="H43" s="120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96"/>
  <sheetViews>
    <sheetView showGridLines="0" zoomScale="80" zoomScaleNormal="80" zoomScalePageLayoutView="0" workbookViewId="0" topLeftCell="A43">
      <selection activeCell="H62" sqref="H62:AA65"/>
    </sheetView>
  </sheetViews>
  <sheetFormatPr defaultColWidth="9.140625" defaultRowHeight="15"/>
  <cols>
    <col min="1" max="5" width="3.140625" style="51" customWidth="1"/>
    <col min="6" max="6" width="35.00390625" style="51" customWidth="1"/>
    <col min="7" max="7" width="21.140625" style="51" customWidth="1"/>
    <col min="8" max="8" width="10.14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159</v>
      </c>
    </row>
    <row r="2" spans="2:27" ht="18.75" customHeight="1">
      <c r="B2" s="227" t="str">
        <f>"Strednodobá predikcia "&amp;Súhrn!$H$4&amp;" - trh práce [objem]"</f>
        <v>Strednodobá predikcia P4Q-2014 - trh práce [objem]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</row>
    <row r="3" spans="2:27" ht="18.75" customHeigh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2"/>
    </row>
    <row r="4" spans="2:27" ht="15">
      <c r="B4" s="221" t="s">
        <v>30</v>
      </c>
      <c r="C4" s="222"/>
      <c r="D4" s="222"/>
      <c r="E4" s="222"/>
      <c r="F4" s="223"/>
      <c r="G4" s="226" t="s">
        <v>83</v>
      </c>
      <c r="H4" s="46" t="s">
        <v>37</v>
      </c>
      <c r="I4" s="208">
        <v>2014</v>
      </c>
      <c r="J4" s="208">
        <v>2015</v>
      </c>
      <c r="K4" s="237">
        <v>2016</v>
      </c>
      <c r="L4" s="233">
        <v>2013</v>
      </c>
      <c r="M4" s="234"/>
      <c r="N4" s="234"/>
      <c r="O4" s="234"/>
      <c r="P4" s="233">
        <v>2014</v>
      </c>
      <c r="Q4" s="234"/>
      <c r="R4" s="234"/>
      <c r="S4" s="234"/>
      <c r="T4" s="233">
        <v>2015</v>
      </c>
      <c r="U4" s="234"/>
      <c r="V4" s="234"/>
      <c r="W4" s="235"/>
      <c r="X4" s="234">
        <v>2016</v>
      </c>
      <c r="Y4" s="234"/>
      <c r="Z4" s="234"/>
      <c r="AA4" s="236"/>
    </row>
    <row r="5" spans="2:27" ht="15">
      <c r="B5" s="215"/>
      <c r="C5" s="216"/>
      <c r="D5" s="216"/>
      <c r="E5" s="216"/>
      <c r="F5" s="217"/>
      <c r="G5" s="219"/>
      <c r="H5" s="49">
        <v>2013</v>
      </c>
      <c r="I5" s="209"/>
      <c r="J5" s="209"/>
      <c r="K5" s="238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8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121"/>
      <c r="I6" s="107"/>
      <c r="J6" s="108"/>
      <c r="K6" s="109"/>
      <c r="L6" s="65"/>
      <c r="M6" s="65"/>
      <c r="N6" s="65"/>
      <c r="O6" s="64"/>
      <c r="P6" s="65"/>
      <c r="Q6" s="65"/>
      <c r="R6" s="65"/>
      <c r="S6" s="64"/>
      <c r="T6" s="110"/>
      <c r="U6" s="65"/>
      <c r="V6" s="65"/>
      <c r="W6" s="64"/>
      <c r="X6" s="65"/>
      <c r="Y6" s="65"/>
      <c r="Z6" s="65"/>
      <c r="AA6" s="82"/>
    </row>
    <row r="7" spans="2:27" ht="15">
      <c r="B7" s="60" t="s">
        <v>26</v>
      </c>
      <c r="C7" s="61"/>
      <c r="D7" s="61"/>
      <c r="E7" s="61"/>
      <c r="F7" s="112"/>
      <c r="G7" s="63"/>
      <c r="H7" s="121"/>
      <c r="I7" s="107"/>
      <c r="J7" s="107"/>
      <c r="K7" s="109"/>
      <c r="L7" s="65"/>
      <c r="M7" s="65"/>
      <c r="N7" s="65"/>
      <c r="O7" s="64"/>
      <c r="P7" s="65"/>
      <c r="Q7" s="65"/>
      <c r="R7" s="65"/>
      <c r="S7" s="64"/>
      <c r="T7" s="110"/>
      <c r="U7" s="65"/>
      <c r="V7" s="65"/>
      <c r="W7" s="64"/>
      <c r="X7" s="65"/>
      <c r="Y7" s="65"/>
      <c r="Z7" s="65"/>
      <c r="AA7" s="82"/>
    </row>
    <row r="8" spans="2:27" ht="15">
      <c r="B8" s="60"/>
      <c r="C8" s="111" t="s">
        <v>10</v>
      </c>
      <c r="D8" s="61"/>
      <c r="E8" s="61"/>
      <c r="F8" s="112"/>
      <c r="G8" s="72" t="s">
        <v>167</v>
      </c>
      <c r="H8" s="132">
        <v>2192.251</v>
      </c>
      <c r="I8" s="133">
        <v>2217.3296695095964</v>
      </c>
      <c r="J8" s="133">
        <v>2232.0647480052075</v>
      </c>
      <c r="K8" s="134">
        <v>2244.079486687112</v>
      </c>
      <c r="L8" s="135">
        <v>2193.43543853251</v>
      </c>
      <c r="M8" s="135">
        <v>2187.04914242013</v>
      </c>
      <c r="N8" s="135">
        <v>2190.82318341583</v>
      </c>
      <c r="O8" s="136">
        <v>2197.6962356315303</v>
      </c>
      <c r="P8" s="135">
        <v>2205.5130335510003</v>
      </c>
      <c r="Q8" s="135">
        <v>2216.20270102551</v>
      </c>
      <c r="R8" s="135">
        <v>2223.0234135361998</v>
      </c>
      <c r="S8" s="136">
        <v>2224.579529925675</v>
      </c>
      <c r="T8" s="137">
        <v>2227.249025361586</v>
      </c>
      <c r="U8" s="135">
        <v>2230.6465207438173</v>
      </c>
      <c r="V8" s="135">
        <v>2233.712075066376</v>
      </c>
      <c r="W8" s="136">
        <v>2236.65137084905</v>
      </c>
      <c r="X8" s="135">
        <v>2239.7331772139664</v>
      </c>
      <c r="Y8" s="135">
        <v>2242.56406082367</v>
      </c>
      <c r="Z8" s="135">
        <v>2245.501464095829</v>
      </c>
      <c r="AA8" s="138">
        <v>2248.519244614983</v>
      </c>
    </row>
    <row r="9" spans="2:27" ht="3.75" customHeight="1">
      <c r="B9" s="71"/>
      <c r="C9" s="67"/>
      <c r="D9" s="83"/>
      <c r="E9" s="67"/>
      <c r="F9" s="68"/>
      <c r="G9" s="72"/>
      <c r="H9" s="139"/>
      <c r="I9" s="135"/>
      <c r="J9" s="135"/>
      <c r="K9" s="136"/>
      <c r="L9" s="135"/>
      <c r="M9" s="135"/>
      <c r="N9" s="135"/>
      <c r="O9" s="136"/>
      <c r="P9" s="135"/>
      <c r="Q9" s="135"/>
      <c r="R9" s="135"/>
      <c r="S9" s="136"/>
      <c r="T9" s="137"/>
      <c r="U9" s="135"/>
      <c r="V9" s="135"/>
      <c r="W9" s="136"/>
      <c r="X9" s="135"/>
      <c r="Y9" s="135"/>
      <c r="Z9" s="135"/>
      <c r="AA9" s="138"/>
    </row>
    <row r="10" spans="2:27" ht="15">
      <c r="B10" s="71"/>
      <c r="C10" s="67"/>
      <c r="D10" s="83" t="s">
        <v>54</v>
      </c>
      <c r="E10" s="67"/>
      <c r="F10" s="68"/>
      <c r="G10" s="72" t="s">
        <v>167</v>
      </c>
      <c r="H10" s="139">
        <v>1854.6097499999998</v>
      </c>
      <c r="I10" s="135">
        <v>1890.8509865877102</v>
      </c>
      <c r="J10" s="135">
        <v>1912.7437362398014</v>
      </c>
      <c r="K10" s="136">
        <v>1923.0396365611996</v>
      </c>
      <c r="L10" s="140"/>
      <c r="M10" s="140"/>
      <c r="N10" s="140"/>
      <c r="O10" s="141"/>
      <c r="P10" s="140"/>
      <c r="Q10" s="140"/>
      <c r="R10" s="140"/>
      <c r="S10" s="141"/>
      <c r="T10" s="142"/>
      <c r="U10" s="140"/>
      <c r="V10" s="140"/>
      <c r="W10" s="141"/>
      <c r="X10" s="140"/>
      <c r="Y10" s="140"/>
      <c r="Z10" s="140"/>
      <c r="AA10" s="143"/>
    </row>
    <row r="11" spans="2:27" ht="15">
      <c r="B11" s="71"/>
      <c r="C11" s="67"/>
      <c r="D11" s="83" t="s">
        <v>55</v>
      </c>
      <c r="E11" s="67"/>
      <c r="F11" s="68"/>
      <c r="G11" s="72" t="s">
        <v>167</v>
      </c>
      <c r="H11" s="139">
        <v>337.64125000000433</v>
      </c>
      <c r="I11" s="135">
        <v>326.47868292187354</v>
      </c>
      <c r="J11" s="135">
        <v>319.3210117653962</v>
      </c>
      <c r="K11" s="136">
        <v>321.0398501259135</v>
      </c>
      <c r="L11" s="140"/>
      <c r="M11" s="140"/>
      <c r="N11" s="140"/>
      <c r="O11" s="141"/>
      <c r="P11" s="140"/>
      <c r="Q11" s="140"/>
      <c r="R11" s="140"/>
      <c r="S11" s="141"/>
      <c r="T11" s="142"/>
      <c r="U11" s="140"/>
      <c r="V11" s="140"/>
      <c r="W11" s="141"/>
      <c r="X11" s="140"/>
      <c r="Y11" s="140"/>
      <c r="Z11" s="140"/>
      <c r="AA11" s="143"/>
    </row>
    <row r="12" spans="2:27" ht="3.75" customHeight="1">
      <c r="B12" s="71"/>
      <c r="C12" s="67"/>
      <c r="D12" s="67"/>
      <c r="E12" s="67"/>
      <c r="F12" s="68"/>
      <c r="G12" s="72"/>
      <c r="H12" s="79"/>
      <c r="I12" s="67"/>
      <c r="J12" s="67"/>
      <c r="K12" s="68"/>
      <c r="L12" s="67"/>
      <c r="M12" s="67"/>
      <c r="N12" s="67"/>
      <c r="O12" s="68"/>
      <c r="P12" s="67"/>
      <c r="Q12" s="67"/>
      <c r="R12" s="67"/>
      <c r="S12" s="68"/>
      <c r="T12" s="69"/>
      <c r="U12" s="67"/>
      <c r="V12" s="67"/>
      <c r="W12" s="68"/>
      <c r="X12" s="67"/>
      <c r="Y12" s="67"/>
      <c r="Z12" s="67"/>
      <c r="AA12" s="70"/>
    </row>
    <row r="13" spans="2:27" ht="15">
      <c r="B13" s="71"/>
      <c r="C13" s="67" t="s">
        <v>56</v>
      </c>
      <c r="D13" s="67"/>
      <c r="E13" s="67"/>
      <c r="F13" s="68"/>
      <c r="G13" s="72" t="s">
        <v>40</v>
      </c>
      <c r="H13" s="105">
        <v>385.99525</v>
      </c>
      <c r="I13" s="86">
        <v>362.7827967849804</v>
      </c>
      <c r="J13" s="86">
        <v>342.6235416679941</v>
      </c>
      <c r="K13" s="85">
        <v>321.3510984993633</v>
      </c>
      <c r="L13" s="127">
        <v>386.552060340993</v>
      </c>
      <c r="M13" s="127">
        <v>387.914903331441</v>
      </c>
      <c r="N13" s="127">
        <v>388.271397252196</v>
      </c>
      <c r="O13" s="128">
        <v>381.24263907537</v>
      </c>
      <c r="P13" s="127">
        <v>373.894864643604</v>
      </c>
      <c r="Q13" s="127">
        <v>364.856621654676</v>
      </c>
      <c r="R13" s="127">
        <v>357.6315874002653</v>
      </c>
      <c r="S13" s="128">
        <v>354.748113441376</v>
      </c>
      <c r="T13" s="129">
        <v>350.3757775610711</v>
      </c>
      <c r="U13" s="127">
        <v>345.262185263266</v>
      </c>
      <c r="V13" s="127">
        <v>340.09452717970134</v>
      </c>
      <c r="W13" s="128">
        <v>334.761676667938</v>
      </c>
      <c r="X13" s="127">
        <v>329.34050993560504</v>
      </c>
      <c r="Y13" s="127">
        <v>324.19554768125636</v>
      </c>
      <c r="Z13" s="127">
        <v>318.7264991192933</v>
      </c>
      <c r="AA13" s="130">
        <v>313.1418372612984</v>
      </c>
    </row>
    <row r="14" spans="2:27" ht="15">
      <c r="B14" s="71"/>
      <c r="C14" s="67" t="s">
        <v>8</v>
      </c>
      <c r="D14" s="67"/>
      <c r="E14" s="67"/>
      <c r="F14" s="68"/>
      <c r="G14" s="72" t="s">
        <v>11</v>
      </c>
      <c r="H14" s="105">
        <v>14.215914189958538</v>
      </c>
      <c r="I14" s="86">
        <v>13.346923773646967</v>
      </c>
      <c r="J14" s="86">
        <v>12.60801396094084</v>
      </c>
      <c r="K14" s="85">
        <v>11.86783860392211</v>
      </c>
      <c r="L14" s="86">
        <v>14.204643219024637</v>
      </c>
      <c r="M14" s="86">
        <v>14.301369866776644</v>
      </c>
      <c r="N14" s="86">
        <v>14.314671568498644</v>
      </c>
      <c r="O14" s="85">
        <v>14.042972105534218</v>
      </c>
      <c r="P14" s="86">
        <v>13.78544277845447</v>
      </c>
      <c r="Q14" s="86">
        <v>13.44005324397806</v>
      </c>
      <c r="R14" s="86">
        <v>13.130859141234371</v>
      </c>
      <c r="S14" s="85">
        <v>13.031339930920977</v>
      </c>
      <c r="T14" s="89">
        <v>12.878782232579738</v>
      </c>
      <c r="U14" s="86">
        <v>12.699276387962755</v>
      </c>
      <c r="V14" s="86">
        <v>12.519418577011265</v>
      </c>
      <c r="W14" s="85">
        <v>12.334578646209593</v>
      </c>
      <c r="X14" s="86">
        <v>12.145880945121235</v>
      </c>
      <c r="Y14" s="86">
        <v>11.966916948671269</v>
      </c>
      <c r="Z14" s="86">
        <v>11.776655416446147</v>
      </c>
      <c r="AA14" s="90">
        <v>11.581901105449788</v>
      </c>
    </row>
    <row r="15" spans="2:27" ht="3.75" customHeight="1">
      <c r="B15" s="71"/>
      <c r="C15" s="67"/>
      <c r="D15" s="67"/>
      <c r="E15" s="67"/>
      <c r="F15" s="68"/>
      <c r="G15" s="72"/>
      <c r="H15" s="79"/>
      <c r="I15" s="67"/>
      <c r="J15" s="67"/>
      <c r="K15" s="68"/>
      <c r="L15" s="67"/>
      <c r="M15" s="67"/>
      <c r="N15" s="67"/>
      <c r="O15" s="68"/>
      <c r="P15" s="67"/>
      <c r="Q15" s="67"/>
      <c r="R15" s="67"/>
      <c r="S15" s="68"/>
      <c r="T15" s="69"/>
      <c r="U15" s="67"/>
      <c r="V15" s="67"/>
      <c r="W15" s="68"/>
      <c r="X15" s="67"/>
      <c r="Y15" s="67"/>
      <c r="Z15" s="67"/>
      <c r="AA15" s="70"/>
    </row>
    <row r="16" spans="2:27" ht="15">
      <c r="B16" s="60" t="s">
        <v>25</v>
      </c>
      <c r="C16" s="67"/>
      <c r="D16" s="67"/>
      <c r="E16" s="67"/>
      <c r="F16" s="68"/>
      <c r="G16" s="72"/>
      <c r="H16" s="79"/>
      <c r="I16" s="67"/>
      <c r="J16" s="67"/>
      <c r="K16" s="68"/>
      <c r="L16" s="67"/>
      <c r="M16" s="67"/>
      <c r="N16" s="67"/>
      <c r="O16" s="68"/>
      <c r="P16" s="67"/>
      <c r="Q16" s="67"/>
      <c r="R16" s="67"/>
      <c r="S16" s="68"/>
      <c r="T16" s="69"/>
      <c r="U16" s="67"/>
      <c r="V16" s="67"/>
      <c r="W16" s="68"/>
      <c r="X16" s="67"/>
      <c r="Y16" s="67"/>
      <c r="Z16" s="67"/>
      <c r="AA16" s="70"/>
    </row>
    <row r="17" spans="2:27" ht="15">
      <c r="B17" s="71"/>
      <c r="C17" s="67" t="s">
        <v>101</v>
      </c>
      <c r="D17" s="67"/>
      <c r="E17" s="67"/>
      <c r="F17" s="68"/>
      <c r="G17" s="72" t="s">
        <v>107</v>
      </c>
      <c r="H17" s="144">
        <v>14783.35428787647</v>
      </c>
      <c r="I17" s="97">
        <v>15348.056918706268</v>
      </c>
      <c r="J17" s="97">
        <v>15778.628796080206</v>
      </c>
      <c r="K17" s="98">
        <v>16413.018917292797</v>
      </c>
      <c r="L17" s="97">
        <v>3695.213837769366</v>
      </c>
      <c r="M17" s="97">
        <v>3665.475833576529</v>
      </c>
      <c r="N17" s="97">
        <v>3694.591889061557</v>
      </c>
      <c r="O17" s="98">
        <v>3727.877199646556</v>
      </c>
      <c r="P17" s="97">
        <v>3798.331164169465</v>
      </c>
      <c r="Q17" s="97">
        <v>3839.442136847678</v>
      </c>
      <c r="R17" s="97">
        <v>3847.1210211213747</v>
      </c>
      <c r="S17" s="98">
        <v>3862.50950520586</v>
      </c>
      <c r="T17" s="99">
        <v>3899.2419706003684</v>
      </c>
      <c r="U17" s="97">
        <v>3926.751841658013</v>
      </c>
      <c r="V17" s="97">
        <v>3958.302504270652</v>
      </c>
      <c r="W17" s="98">
        <v>3994.1114254015183</v>
      </c>
      <c r="X17" s="97">
        <v>4038.9775011221354</v>
      </c>
      <c r="Y17" s="97">
        <v>4080.3180078814385</v>
      </c>
      <c r="Z17" s="97">
        <v>4123.58298086537</v>
      </c>
      <c r="AA17" s="100">
        <v>4169.8557999957675</v>
      </c>
    </row>
    <row r="18" spans="2:27" ht="18">
      <c r="B18" s="71"/>
      <c r="C18" s="67" t="s">
        <v>118</v>
      </c>
      <c r="D18" s="67"/>
      <c r="E18" s="67"/>
      <c r="F18" s="68"/>
      <c r="G18" s="72" t="s">
        <v>107</v>
      </c>
      <c r="H18" s="255">
        <v>824</v>
      </c>
      <c r="I18" s="256">
        <v>858.3794109752963</v>
      </c>
      <c r="J18" s="256">
        <v>882.1033856804339</v>
      </c>
      <c r="K18" s="257">
        <v>917.7324715979476</v>
      </c>
      <c r="L18" s="256">
        <v>819.860625905496</v>
      </c>
      <c r="M18" s="256">
        <v>823.324018293804</v>
      </c>
      <c r="N18" s="256">
        <v>825.726617408851</v>
      </c>
      <c r="O18" s="257">
        <v>827.088738391849</v>
      </c>
      <c r="P18" s="256">
        <v>852.097935523989</v>
      </c>
      <c r="Q18" s="256">
        <v>861.98331834465</v>
      </c>
      <c r="R18" s="256">
        <v>859.804480584363</v>
      </c>
      <c r="S18" s="257">
        <v>859.6319094481831</v>
      </c>
      <c r="T18" s="258">
        <v>871.457432671255</v>
      </c>
      <c r="U18" s="256">
        <v>878.2230190611847</v>
      </c>
      <c r="V18" s="256">
        <v>885.7724257561047</v>
      </c>
      <c r="W18" s="257">
        <v>892.9606652331912</v>
      </c>
      <c r="X18" s="256">
        <v>902.8648147518193</v>
      </c>
      <c r="Y18" s="256">
        <v>912.8160057084754</v>
      </c>
      <c r="Z18" s="256">
        <v>923.0553317579646</v>
      </c>
      <c r="AA18" s="259">
        <v>932.1937341735313</v>
      </c>
    </row>
    <row r="19" spans="2:27" ht="15">
      <c r="B19" s="71"/>
      <c r="C19" s="67"/>
      <c r="D19" s="83" t="s">
        <v>58</v>
      </c>
      <c r="E19" s="67"/>
      <c r="F19" s="68"/>
      <c r="G19" s="72" t="s">
        <v>107</v>
      </c>
      <c r="H19" s="255">
        <v>820.674987445468</v>
      </c>
      <c r="I19" s="256">
        <v>854.3861651344115</v>
      </c>
      <c r="J19" s="256">
        <v>875.6233922248138</v>
      </c>
      <c r="K19" s="257">
        <v>912.1552126760205</v>
      </c>
      <c r="L19" s="122"/>
      <c r="M19" s="122"/>
      <c r="N19" s="122"/>
      <c r="O19" s="123"/>
      <c r="P19" s="122"/>
      <c r="Q19" s="122"/>
      <c r="R19" s="122"/>
      <c r="S19" s="123"/>
      <c r="T19" s="124"/>
      <c r="U19" s="122"/>
      <c r="V19" s="122"/>
      <c r="W19" s="123"/>
      <c r="X19" s="122"/>
      <c r="Y19" s="122"/>
      <c r="Z19" s="122"/>
      <c r="AA19" s="125"/>
    </row>
    <row r="20" spans="2:27" ht="18">
      <c r="B20" s="71"/>
      <c r="C20" s="67"/>
      <c r="D20" s="83" t="s">
        <v>119</v>
      </c>
      <c r="E20" s="67"/>
      <c r="F20" s="68"/>
      <c r="G20" s="72" t="s">
        <v>107</v>
      </c>
      <c r="H20" s="255">
        <v>838.008350699899</v>
      </c>
      <c r="I20" s="256">
        <v>873.3831163689143</v>
      </c>
      <c r="J20" s="256">
        <v>906.0498492976685</v>
      </c>
      <c r="K20" s="257">
        <v>937.3509275326742</v>
      </c>
      <c r="L20" s="122"/>
      <c r="M20" s="122"/>
      <c r="N20" s="122"/>
      <c r="O20" s="123"/>
      <c r="P20" s="122"/>
      <c r="Q20" s="122"/>
      <c r="R20" s="122"/>
      <c r="S20" s="123"/>
      <c r="T20" s="124"/>
      <c r="U20" s="122"/>
      <c r="V20" s="122"/>
      <c r="W20" s="123"/>
      <c r="X20" s="122"/>
      <c r="Y20" s="122"/>
      <c r="Z20" s="122"/>
      <c r="AA20" s="125"/>
    </row>
    <row r="21" spans="2:27" ht="15">
      <c r="B21" s="71"/>
      <c r="C21" s="67" t="s">
        <v>57</v>
      </c>
      <c r="D21" s="67"/>
      <c r="E21" s="67"/>
      <c r="F21" s="68"/>
      <c r="G21" s="72" t="s">
        <v>107</v>
      </c>
      <c r="H21" s="131">
        <v>752</v>
      </c>
      <c r="I21" s="88">
        <v>783</v>
      </c>
      <c r="J21" s="88">
        <v>801</v>
      </c>
      <c r="K21" s="87">
        <v>818</v>
      </c>
      <c r="L21" s="122"/>
      <c r="M21" s="122"/>
      <c r="N21" s="122"/>
      <c r="O21" s="123"/>
      <c r="P21" s="122"/>
      <c r="Q21" s="122"/>
      <c r="R21" s="122"/>
      <c r="S21" s="123"/>
      <c r="T21" s="124"/>
      <c r="U21" s="122"/>
      <c r="V21" s="122"/>
      <c r="W21" s="123"/>
      <c r="X21" s="122"/>
      <c r="Y21" s="122"/>
      <c r="Z21" s="122"/>
      <c r="AA21" s="125"/>
    </row>
    <row r="22" spans="2:27" ht="18">
      <c r="B22" s="71"/>
      <c r="C22" s="67" t="s">
        <v>120</v>
      </c>
      <c r="D22" s="67"/>
      <c r="E22" s="67"/>
      <c r="F22" s="68"/>
      <c r="G22" s="72" t="s">
        <v>104</v>
      </c>
      <c r="H22" s="144">
        <v>32444.387982945427</v>
      </c>
      <c r="I22" s="97">
        <v>32831.251789449976</v>
      </c>
      <c r="J22" s="97">
        <v>33465.751446382405</v>
      </c>
      <c r="K22" s="98">
        <v>34386.440908557066</v>
      </c>
      <c r="L22" s="97">
        <v>8042.960870892678</v>
      </c>
      <c r="M22" s="97">
        <v>8104.446553749811</v>
      </c>
      <c r="N22" s="97">
        <v>8135.227412529864</v>
      </c>
      <c r="O22" s="98">
        <v>8161.664292518007</v>
      </c>
      <c r="P22" s="97">
        <v>8183.926106898073</v>
      </c>
      <c r="Q22" s="97">
        <v>8195.372339414875</v>
      </c>
      <c r="R22" s="97">
        <v>8216.98154968517</v>
      </c>
      <c r="S22" s="98">
        <v>8234.726630812524</v>
      </c>
      <c r="T22" s="99">
        <v>8281.928303346047</v>
      </c>
      <c r="U22" s="97">
        <v>8336.973001786302</v>
      </c>
      <c r="V22" s="97">
        <v>8394.36239390478</v>
      </c>
      <c r="W22" s="98">
        <v>8452.090080689793</v>
      </c>
      <c r="X22" s="97">
        <v>8503.529560150064</v>
      </c>
      <c r="Y22" s="97">
        <v>8563.064980377461</v>
      </c>
      <c r="Z22" s="97">
        <v>8626.31223102823</v>
      </c>
      <c r="AA22" s="100">
        <v>8693.121444516151</v>
      </c>
    </row>
    <row r="23" spans="2:27" ht="15">
      <c r="B23" s="71"/>
      <c r="C23" s="67" t="s">
        <v>97</v>
      </c>
      <c r="D23" s="67"/>
      <c r="E23" s="67"/>
      <c r="F23" s="68"/>
      <c r="G23" s="72" t="s">
        <v>102</v>
      </c>
      <c r="H23" s="105">
        <v>37.25521877703732</v>
      </c>
      <c r="I23" s="86">
        <v>38.650820723778814</v>
      </c>
      <c r="J23" s="86">
        <v>39.04913712810673</v>
      </c>
      <c r="K23" s="85">
        <v>38.8609519058527</v>
      </c>
      <c r="L23" s="86">
        <v>37.46709781909429</v>
      </c>
      <c r="M23" s="86">
        <v>36.89583703724918</v>
      </c>
      <c r="N23" s="86">
        <v>37.23720984281238</v>
      </c>
      <c r="O23" s="85">
        <v>37.42073040899342</v>
      </c>
      <c r="P23" s="86">
        <v>38.14537171060268</v>
      </c>
      <c r="Q23" s="86">
        <v>38.74733216670671</v>
      </c>
      <c r="R23" s="86">
        <v>38.80987987245539</v>
      </c>
      <c r="S23" s="85">
        <v>38.90069914535047</v>
      </c>
      <c r="T23" s="89">
        <v>39.144280728114325</v>
      </c>
      <c r="U23" s="86">
        <v>39.08908463056385</v>
      </c>
      <c r="V23" s="86">
        <v>39.013837516294856</v>
      </c>
      <c r="W23" s="85">
        <v>38.949345637453895</v>
      </c>
      <c r="X23" s="86">
        <v>38.96809502287766</v>
      </c>
      <c r="Y23" s="86">
        <v>38.90440727707098</v>
      </c>
      <c r="Z23" s="86">
        <v>38.824535286626414</v>
      </c>
      <c r="AA23" s="90">
        <v>38.746770036835755</v>
      </c>
    </row>
    <row r="24" spans="2:27" ht="3.75" customHeight="1">
      <c r="B24" s="71"/>
      <c r="C24" s="67"/>
      <c r="D24" s="67"/>
      <c r="E24" s="67"/>
      <c r="F24" s="68"/>
      <c r="G24" s="72"/>
      <c r="H24" s="79"/>
      <c r="I24" s="67"/>
      <c r="J24" s="67"/>
      <c r="K24" s="68"/>
      <c r="L24" s="67"/>
      <c r="M24" s="67"/>
      <c r="N24" s="67"/>
      <c r="O24" s="68"/>
      <c r="P24" s="67"/>
      <c r="Q24" s="67"/>
      <c r="R24" s="67"/>
      <c r="S24" s="68"/>
      <c r="T24" s="69"/>
      <c r="U24" s="67"/>
      <c r="V24" s="67"/>
      <c r="W24" s="68"/>
      <c r="X24" s="67"/>
      <c r="Y24" s="67"/>
      <c r="Z24" s="67"/>
      <c r="AA24" s="70"/>
    </row>
    <row r="25" spans="2:27" ht="15">
      <c r="B25" s="60" t="s">
        <v>27</v>
      </c>
      <c r="C25" s="67"/>
      <c r="D25" s="67"/>
      <c r="E25" s="67"/>
      <c r="F25" s="68"/>
      <c r="G25" s="72"/>
      <c r="H25" s="79"/>
      <c r="I25" s="67"/>
      <c r="J25" s="67"/>
      <c r="K25" s="68"/>
      <c r="L25" s="67"/>
      <c r="M25" s="67"/>
      <c r="N25" s="67"/>
      <c r="O25" s="68"/>
      <c r="P25" s="67"/>
      <c r="Q25" s="67"/>
      <c r="R25" s="67"/>
      <c r="S25" s="68"/>
      <c r="T25" s="69"/>
      <c r="U25" s="67"/>
      <c r="V25" s="67"/>
      <c r="W25" s="68"/>
      <c r="X25" s="67"/>
      <c r="Y25" s="67"/>
      <c r="Z25" s="67"/>
      <c r="AA25" s="70"/>
    </row>
    <row r="26" spans="2:27" ht="15">
      <c r="B26" s="71"/>
      <c r="C26" s="67" t="s">
        <v>103</v>
      </c>
      <c r="D26" s="67"/>
      <c r="E26" s="67"/>
      <c r="F26" s="68"/>
      <c r="G26" s="72" t="s">
        <v>40</v>
      </c>
      <c r="H26" s="139">
        <v>3870.03757293269</v>
      </c>
      <c r="I26" s="135">
        <v>3852.8881033271778</v>
      </c>
      <c r="J26" s="135">
        <v>3834.6489981292766</v>
      </c>
      <c r="K26" s="136">
        <v>3811.2846459223524</v>
      </c>
      <c r="L26" s="135">
        <v>3875.77898175612</v>
      </c>
      <c r="M26" s="135">
        <v>3872.00150887254</v>
      </c>
      <c r="N26" s="135">
        <v>3868.2062719142</v>
      </c>
      <c r="O26" s="136">
        <v>3864.1635291879</v>
      </c>
      <c r="P26" s="135">
        <v>3859.7000006610565</v>
      </c>
      <c r="Q26" s="135">
        <v>3855.2116701402497</v>
      </c>
      <c r="R26" s="135">
        <v>3850.763909072942</v>
      </c>
      <c r="S26" s="136">
        <v>3845.876833434461</v>
      </c>
      <c r="T26" s="137">
        <v>3841.752474479217</v>
      </c>
      <c r="U26" s="135">
        <v>3837.371443006957</v>
      </c>
      <c r="V26" s="135">
        <v>3832.4196115557893</v>
      </c>
      <c r="W26" s="136">
        <v>3827.0524634751423</v>
      </c>
      <c r="X26" s="135">
        <v>3821.017201740242</v>
      </c>
      <c r="Y26" s="135">
        <v>3814.5214724972834</v>
      </c>
      <c r="Z26" s="135">
        <v>3808.036785994038</v>
      </c>
      <c r="AA26" s="138">
        <v>3801.5631234578477</v>
      </c>
    </row>
    <row r="27" spans="2:27" ht="15">
      <c r="B27" s="71"/>
      <c r="C27" s="67" t="s">
        <v>28</v>
      </c>
      <c r="D27" s="67"/>
      <c r="E27" s="67"/>
      <c r="F27" s="68"/>
      <c r="G27" s="72" t="s">
        <v>40</v>
      </c>
      <c r="H27" s="139">
        <v>2715.2425</v>
      </c>
      <c r="I27" s="135">
        <v>2718.201385751392</v>
      </c>
      <c r="J27" s="135">
        <v>2717.466697260473</v>
      </c>
      <c r="K27" s="136">
        <v>2707.695610120865</v>
      </c>
      <c r="L27" s="135">
        <v>2721.307775075083</v>
      </c>
      <c r="M27" s="135">
        <v>2712.431794611521</v>
      </c>
      <c r="N27" s="135">
        <v>2712.401715919486</v>
      </c>
      <c r="O27" s="136">
        <v>2714.82871439391</v>
      </c>
      <c r="P27" s="135">
        <v>2712.2441451642844</v>
      </c>
      <c r="Q27" s="135">
        <v>2714.6962518035666</v>
      </c>
      <c r="R27" s="135">
        <v>2723.5962518035662</v>
      </c>
      <c r="S27" s="136">
        <v>2722.2688942341524</v>
      </c>
      <c r="T27" s="137">
        <v>2720.5660537897584</v>
      </c>
      <c r="U27" s="135">
        <v>2718.7547913406142</v>
      </c>
      <c r="V27" s="135">
        <v>2716.536116176083</v>
      </c>
      <c r="W27" s="136">
        <v>2714.009827735439</v>
      </c>
      <c r="X27" s="135">
        <v>2711.540738985279</v>
      </c>
      <c r="Y27" s="135">
        <v>2709.0983339466093</v>
      </c>
      <c r="Z27" s="135">
        <v>2706.4262971831554</v>
      </c>
      <c r="AA27" s="138">
        <v>2703.717070368414</v>
      </c>
    </row>
    <row r="28" spans="2:27" ht="18">
      <c r="B28" s="71"/>
      <c r="C28" s="67" t="s">
        <v>121</v>
      </c>
      <c r="D28" s="67"/>
      <c r="E28" s="67"/>
      <c r="F28" s="68"/>
      <c r="G28" s="72" t="s">
        <v>11</v>
      </c>
      <c r="H28" s="105">
        <v>70.16064961563218</v>
      </c>
      <c r="I28" s="86">
        <v>70.54998473223513</v>
      </c>
      <c r="J28" s="86">
        <v>70.8661668127115</v>
      </c>
      <c r="K28" s="85">
        <v>71.04428295588963</v>
      </c>
      <c r="L28" s="86">
        <v>70.21318263721156</v>
      </c>
      <c r="M28" s="86">
        <v>70.05244673577965</v>
      </c>
      <c r="N28" s="86">
        <v>70.12040013515724</v>
      </c>
      <c r="O28" s="85">
        <v>70.25656895438024</v>
      </c>
      <c r="P28" s="86">
        <v>70.27085381505698</v>
      </c>
      <c r="Q28" s="86">
        <v>70.41626982066092</v>
      </c>
      <c r="R28" s="86">
        <v>70.72872593893356</v>
      </c>
      <c r="S28" s="85">
        <v>70.78408935428908</v>
      </c>
      <c r="T28" s="89">
        <v>70.81575587866458</v>
      </c>
      <c r="U28" s="86">
        <v>70.84940386198848</v>
      </c>
      <c r="V28" s="86">
        <v>70.88305539364704</v>
      </c>
      <c r="W28" s="85">
        <v>70.9164521165459</v>
      </c>
      <c r="X28" s="86">
        <v>70.96384537997726</v>
      </c>
      <c r="Y28" s="86">
        <v>71.02066021856793</v>
      </c>
      <c r="Z28" s="86">
        <v>71.07143258535194</v>
      </c>
      <c r="AA28" s="90">
        <v>71.12119363966136</v>
      </c>
    </row>
    <row r="29" spans="2:27" ht="18.75" thickBot="1">
      <c r="B29" s="73"/>
      <c r="C29" s="74" t="s">
        <v>122</v>
      </c>
      <c r="D29" s="74"/>
      <c r="E29" s="74"/>
      <c r="F29" s="75"/>
      <c r="G29" s="76" t="s">
        <v>11</v>
      </c>
      <c r="H29" s="106">
        <v>12.5386159108696</v>
      </c>
      <c r="I29" s="91">
        <v>12.12321556727425</v>
      </c>
      <c r="J29" s="91">
        <v>11.607835228174475</v>
      </c>
      <c r="K29" s="92">
        <v>11.149177323125151</v>
      </c>
      <c r="L29" s="91">
        <v>12.6860232550953</v>
      </c>
      <c r="M29" s="91">
        <v>12.5861962929356</v>
      </c>
      <c r="N29" s="91">
        <v>12.4871552013549</v>
      </c>
      <c r="O29" s="92">
        <v>12.3950888940926</v>
      </c>
      <c r="P29" s="91">
        <v>12.2983418846171</v>
      </c>
      <c r="Q29" s="91">
        <v>12.1925346275781</v>
      </c>
      <c r="R29" s="91">
        <v>12.068679800702101</v>
      </c>
      <c r="S29" s="92">
        <v>11.9333059561997</v>
      </c>
      <c r="T29" s="93">
        <v>11.796276666141301</v>
      </c>
      <c r="U29" s="91">
        <v>11.6656771113573</v>
      </c>
      <c r="V29" s="91">
        <v>11.5429277194498</v>
      </c>
      <c r="W29" s="92">
        <v>11.4264594157495</v>
      </c>
      <c r="X29" s="91">
        <v>11.3139778816971</v>
      </c>
      <c r="Y29" s="91">
        <v>11.2035925955833</v>
      </c>
      <c r="Z29" s="91">
        <v>11.0941285193596</v>
      </c>
      <c r="AA29" s="94">
        <v>10.9850102958606</v>
      </c>
    </row>
    <row r="30" ht="15.75" thickBot="1"/>
    <row r="31" spans="2:27" ht="18.75" customHeight="1">
      <c r="B31" s="227" t="str">
        <f>"Strednodobá predikcia "&amp;Súhrn!$H$4&amp;" - trh práce [zmena oproti predchádzajúcemu obdobiu]"</f>
        <v>Strednodobá predikcia P4Q-2014 - trh práce [zmena oproti predchádzajúcemu obdobiu]</v>
      </c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9"/>
    </row>
    <row r="32" spans="2:27" ht="18.75" customHeight="1">
      <c r="B32" s="230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2"/>
    </row>
    <row r="33" spans="2:27" ht="15">
      <c r="B33" s="221" t="s">
        <v>30</v>
      </c>
      <c r="C33" s="222"/>
      <c r="D33" s="222"/>
      <c r="E33" s="222"/>
      <c r="F33" s="223"/>
      <c r="G33" s="226" t="s">
        <v>83</v>
      </c>
      <c r="H33" s="46" t="s">
        <v>37</v>
      </c>
      <c r="I33" s="208">
        <v>2014</v>
      </c>
      <c r="J33" s="208">
        <v>2015</v>
      </c>
      <c r="K33" s="237">
        <v>2016</v>
      </c>
      <c r="L33" s="233">
        <v>2013</v>
      </c>
      <c r="M33" s="234"/>
      <c r="N33" s="234"/>
      <c r="O33" s="234"/>
      <c r="P33" s="233">
        <v>2014</v>
      </c>
      <c r="Q33" s="234"/>
      <c r="R33" s="234"/>
      <c r="S33" s="234"/>
      <c r="T33" s="233">
        <v>2015</v>
      </c>
      <c r="U33" s="234"/>
      <c r="V33" s="234"/>
      <c r="W33" s="235"/>
      <c r="X33" s="234">
        <v>2016</v>
      </c>
      <c r="Y33" s="234"/>
      <c r="Z33" s="234"/>
      <c r="AA33" s="236"/>
    </row>
    <row r="34" spans="2:27" ht="15">
      <c r="B34" s="215"/>
      <c r="C34" s="216"/>
      <c r="D34" s="216"/>
      <c r="E34" s="216"/>
      <c r="F34" s="217"/>
      <c r="G34" s="219"/>
      <c r="H34" s="49">
        <v>2013</v>
      </c>
      <c r="I34" s="209"/>
      <c r="J34" s="209"/>
      <c r="K34" s="238"/>
      <c r="L34" s="56" t="s">
        <v>3</v>
      </c>
      <c r="M34" s="56" t="s">
        <v>4</v>
      </c>
      <c r="N34" s="56" t="s">
        <v>5</v>
      </c>
      <c r="O34" s="57" t="s">
        <v>6</v>
      </c>
      <c r="P34" s="56" t="s">
        <v>3</v>
      </c>
      <c r="Q34" s="56" t="s">
        <v>4</v>
      </c>
      <c r="R34" s="56" t="s">
        <v>5</v>
      </c>
      <c r="S34" s="57" t="s">
        <v>6</v>
      </c>
      <c r="T34" s="58" t="s">
        <v>3</v>
      </c>
      <c r="U34" s="56" t="s">
        <v>4</v>
      </c>
      <c r="V34" s="56" t="s">
        <v>5</v>
      </c>
      <c r="W34" s="57" t="s">
        <v>6</v>
      </c>
      <c r="X34" s="56" t="s">
        <v>3</v>
      </c>
      <c r="Y34" s="56" t="s">
        <v>4</v>
      </c>
      <c r="Z34" s="56" t="s">
        <v>5</v>
      </c>
      <c r="AA34" s="59" t="s">
        <v>6</v>
      </c>
    </row>
    <row r="35" spans="2:27" ht="3.75" customHeight="1">
      <c r="B35" s="60"/>
      <c r="C35" s="61"/>
      <c r="D35" s="61"/>
      <c r="E35" s="61"/>
      <c r="F35" s="62"/>
      <c r="G35" s="45"/>
      <c r="H35" s="121"/>
      <c r="I35" s="107"/>
      <c r="J35" s="108"/>
      <c r="K35" s="109"/>
      <c r="L35" s="65"/>
      <c r="M35" s="65"/>
      <c r="N35" s="65"/>
      <c r="O35" s="64"/>
      <c r="P35" s="65"/>
      <c r="Q35" s="65"/>
      <c r="R35" s="65"/>
      <c r="S35" s="64"/>
      <c r="T35" s="110"/>
      <c r="U35" s="65"/>
      <c r="V35" s="65"/>
      <c r="W35" s="64"/>
      <c r="X35" s="65"/>
      <c r="Y35" s="65"/>
      <c r="Z35" s="65"/>
      <c r="AA35" s="82"/>
    </row>
    <row r="36" spans="2:27" ht="15">
      <c r="B36" s="60" t="s">
        <v>26</v>
      </c>
      <c r="C36" s="61"/>
      <c r="D36" s="61"/>
      <c r="E36" s="61"/>
      <c r="F36" s="112"/>
      <c r="G36" s="63"/>
      <c r="H36" s="121"/>
      <c r="I36" s="107"/>
      <c r="J36" s="107"/>
      <c r="K36" s="109"/>
      <c r="L36" s="65"/>
      <c r="M36" s="65"/>
      <c r="N36" s="65"/>
      <c r="O36" s="64"/>
      <c r="P36" s="65"/>
      <c r="Q36" s="65"/>
      <c r="R36" s="65"/>
      <c r="S36" s="64"/>
      <c r="T36" s="110"/>
      <c r="U36" s="65"/>
      <c r="V36" s="65"/>
      <c r="W36" s="64"/>
      <c r="X36" s="65"/>
      <c r="Y36" s="65"/>
      <c r="Z36" s="65"/>
      <c r="AA36" s="82"/>
    </row>
    <row r="37" spans="2:27" ht="15">
      <c r="B37" s="60"/>
      <c r="C37" s="111" t="s">
        <v>10</v>
      </c>
      <c r="D37" s="61"/>
      <c r="E37" s="61"/>
      <c r="F37" s="112"/>
      <c r="G37" s="72" t="s">
        <v>50</v>
      </c>
      <c r="H37" s="126">
        <v>-0.7776094464108354</v>
      </c>
      <c r="I37" s="127">
        <v>1.1439688935982417</v>
      </c>
      <c r="J37" s="127">
        <v>0.664541619508924</v>
      </c>
      <c r="K37" s="128">
        <v>0.538279128893663</v>
      </c>
      <c r="L37" s="86">
        <v>-0.24158153692508222</v>
      </c>
      <c r="M37" s="86">
        <v>-0.29115496176412137</v>
      </c>
      <c r="N37" s="86">
        <v>0.1725631547320461</v>
      </c>
      <c r="O37" s="85">
        <v>0.313720078723307</v>
      </c>
      <c r="P37" s="86">
        <v>0.35568145373028415</v>
      </c>
      <c r="Q37" s="86">
        <v>0.48467940619234184</v>
      </c>
      <c r="R37" s="86">
        <v>0.30776573404290275</v>
      </c>
      <c r="S37" s="85">
        <v>0.06999999999999318</v>
      </c>
      <c r="T37" s="89">
        <v>0.12000000000000455</v>
      </c>
      <c r="U37" s="86">
        <v>0.152542232302892</v>
      </c>
      <c r="V37" s="86">
        <v>0.137428960350789</v>
      </c>
      <c r="W37" s="85">
        <v>0.13158794347236835</v>
      </c>
      <c r="X37" s="86">
        <v>0.13778662178121692</v>
      </c>
      <c r="Y37" s="86">
        <v>0.12639378826474967</v>
      </c>
      <c r="Z37" s="86">
        <v>0.13098414103185974</v>
      </c>
      <c r="AA37" s="90">
        <v>0.13439227573024937</v>
      </c>
    </row>
    <row r="38" spans="2:27" ht="3.75" customHeight="1">
      <c r="B38" s="71"/>
      <c r="C38" s="67"/>
      <c r="D38" s="83"/>
      <c r="E38" s="67"/>
      <c r="F38" s="68"/>
      <c r="G38" s="72"/>
      <c r="H38" s="79"/>
      <c r="I38" s="67"/>
      <c r="J38" s="67"/>
      <c r="K38" s="68"/>
      <c r="L38" s="67"/>
      <c r="M38" s="67"/>
      <c r="N38" s="67"/>
      <c r="O38" s="68"/>
      <c r="P38" s="67"/>
      <c r="Q38" s="67"/>
      <c r="R38" s="67"/>
      <c r="S38" s="68"/>
      <c r="T38" s="69"/>
      <c r="U38" s="67"/>
      <c r="V38" s="67"/>
      <c r="W38" s="68"/>
      <c r="X38" s="67"/>
      <c r="Y38" s="67"/>
      <c r="Z38" s="67"/>
      <c r="AA38" s="70"/>
    </row>
    <row r="39" spans="2:27" ht="15">
      <c r="B39" s="71"/>
      <c r="C39" s="67"/>
      <c r="D39" s="83" t="s">
        <v>54</v>
      </c>
      <c r="E39" s="67"/>
      <c r="F39" s="68"/>
      <c r="G39" s="72" t="s">
        <v>50</v>
      </c>
      <c r="H39" s="105">
        <v>-0.5127487821981873</v>
      </c>
      <c r="I39" s="86">
        <v>1.954116578310348</v>
      </c>
      <c r="J39" s="86">
        <v>1.1578252230018222</v>
      </c>
      <c r="K39" s="85">
        <v>0.5382791288935778</v>
      </c>
      <c r="L39" s="122"/>
      <c r="M39" s="122"/>
      <c r="N39" s="122"/>
      <c r="O39" s="123"/>
      <c r="P39" s="122"/>
      <c r="Q39" s="122"/>
      <c r="R39" s="122"/>
      <c r="S39" s="123"/>
      <c r="T39" s="124"/>
      <c r="U39" s="122"/>
      <c r="V39" s="122"/>
      <c r="W39" s="123"/>
      <c r="X39" s="122"/>
      <c r="Y39" s="122"/>
      <c r="Z39" s="122"/>
      <c r="AA39" s="125"/>
    </row>
    <row r="40" spans="2:27" ht="15">
      <c r="B40" s="71"/>
      <c r="C40" s="67"/>
      <c r="D40" s="83" t="s">
        <v>55</v>
      </c>
      <c r="E40" s="67"/>
      <c r="F40" s="68"/>
      <c r="G40" s="72" t="s">
        <v>50</v>
      </c>
      <c r="H40" s="105">
        <v>-2.207661684484748</v>
      </c>
      <c r="I40" s="86">
        <v>-3.306043641921903</v>
      </c>
      <c r="J40" s="86">
        <v>-2.1923854545168524</v>
      </c>
      <c r="K40" s="85">
        <v>0.5382791288974573</v>
      </c>
      <c r="L40" s="122"/>
      <c r="M40" s="122"/>
      <c r="N40" s="122"/>
      <c r="O40" s="123"/>
      <c r="P40" s="122"/>
      <c r="Q40" s="122"/>
      <c r="R40" s="122"/>
      <c r="S40" s="123"/>
      <c r="T40" s="124"/>
      <c r="U40" s="122"/>
      <c r="V40" s="122"/>
      <c r="W40" s="123"/>
      <c r="X40" s="122"/>
      <c r="Y40" s="122"/>
      <c r="Z40" s="122"/>
      <c r="AA40" s="125"/>
    </row>
    <row r="41" spans="2:27" ht="3.75" customHeight="1">
      <c r="B41" s="71"/>
      <c r="C41" s="67"/>
      <c r="D41" s="67"/>
      <c r="E41" s="67"/>
      <c r="F41" s="68"/>
      <c r="G41" s="72"/>
      <c r="H41" s="79"/>
      <c r="I41" s="67"/>
      <c r="J41" s="67"/>
      <c r="K41" s="68"/>
      <c r="L41" s="67"/>
      <c r="M41" s="67"/>
      <c r="N41" s="67"/>
      <c r="O41" s="68"/>
      <c r="P41" s="67"/>
      <c r="Q41" s="67"/>
      <c r="R41" s="67"/>
      <c r="S41" s="68"/>
      <c r="T41" s="69"/>
      <c r="U41" s="67"/>
      <c r="V41" s="67"/>
      <c r="W41" s="68"/>
      <c r="X41" s="67"/>
      <c r="Y41" s="67"/>
      <c r="Z41" s="67"/>
      <c r="AA41" s="70"/>
    </row>
    <row r="42" spans="2:27" ht="15">
      <c r="B42" s="71"/>
      <c r="C42" s="67" t="s">
        <v>56</v>
      </c>
      <c r="D42" s="67"/>
      <c r="E42" s="67"/>
      <c r="F42" s="68"/>
      <c r="G42" s="72" t="s">
        <v>50</v>
      </c>
      <c r="H42" s="105">
        <v>2.253918677994207</v>
      </c>
      <c r="I42" s="86">
        <v>-6.013662918136859</v>
      </c>
      <c r="J42" s="86">
        <v>-5.556838773955022</v>
      </c>
      <c r="K42" s="85">
        <v>-6.2086928017468495</v>
      </c>
      <c r="L42" s="86">
        <v>0.2580594627584958</v>
      </c>
      <c r="M42" s="86">
        <v>0.352563892492455</v>
      </c>
      <c r="N42" s="86">
        <v>0.09190003211874398</v>
      </c>
      <c r="O42" s="85">
        <v>-1.8102693699738666</v>
      </c>
      <c r="P42" s="86">
        <v>-1.9273223083300906</v>
      </c>
      <c r="Q42" s="86">
        <v>-2.4173220452073423</v>
      </c>
      <c r="R42" s="86">
        <v>-1.9802393119917099</v>
      </c>
      <c r="S42" s="85">
        <v>-0.8062693734214434</v>
      </c>
      <c r="T42" s="89">
        <v>-1.232518430581436</v>
      </c>
      <c r="U42" s="86">
        <v>-1.4594594219384334</v>
      </c>
      <c r="V42" s="86">
        <v>-1.4967344540278305</v>
      </c>
      <c r="W42" s="85">
        <v>-1.5680494937648746</v>
      </c>
      <c r="X42" s="86">
        <v>-1.6194107958511665</v>
      </c>
      <c r="Y42" s="86">
        <v>-1.5622014599281044</v>
      </c>
      <c r="Z42" s="86">
        <v>-1.6869597997502837</v>
      </c>
      <c r="AA42" s="90">
        <v>-1.7521799641468334</v>
      </c>
    </row>
    <row r="43" spans="2:27" ht="15">
      <c r="B43" s="71"/>
      <c r="C43" s="67" t="s">
        <v>8</v>
      </c>
      <c r="D43" s="67"/>
      <c r="E43" s="67"/>
      <c r="F43" s="68"/>
      <c r="G43" s="72" t="s">
        <v>105</v>
      </c>
      <c r="H43" s="105">
        <v>0.26815965320889645</v>
      </c>
      <c r="I43" s="86">
        <v>-0.8689904163115686</v>
      </c>
      <c r="J43" s="86">
        <v>-0.7389098127061289</v>
      </c>
      <c r="K43" s="85">
        <v>-0.7401753570187297</v>
      </c>
      <c r="L43" s="86">
        <v>-0.05294333294426079</v>
      </c>
      <c r="M43" s="86">
        <v>0.09672664775200734</v>
      </c>
      <c r="N43" s="86">
        <v>0.013301701721998849</v>
      </c>
      <c r="O43" s="85">
        <v>-0.2716994629644254</v>
      </c>
      <c r="P43" s="86">
        <v>-0.2575293270797474</v>
      </c>
      <c r="Q43" s="86">
        <v>-0.34538953447641185</v>
      </c>
      <c r="R43" s="86">
        <v>-0.3091941027436873</v>
      </c>
      <c r="S43" s="85">
        <v>-0.09951921031339517</v>
      </c>
      <c r="T43" s="89">
        <v>-0.152557698341238</v>
      </c>
      <c r="U43" s="86">
        <v>-0.17950584461698393</v>
      </c>
      <c r="V43" s="86">
        <v>-0.17985781095148923</v>
      </c>
      <c r="W43" s="85">
        <v>-0.18483993080167238</v>
      </c>
      <c r="X43" s="86">
        <v>-0.18869770108835837</v>
      </c>
      <c r="Y43" s="86">
        <v>-0.17896399644996563</v>
      </c>
      <c r="Z43" s="86">
        <v>-0.1902615322251222</v>
      </c>
      <c r="AA43" s="90">
        <v>-0.19475431099635898</v>
      </c>
    </row>
    <row r="44" spans="2:27" ht="3.75" customHeight="1">
      <c r="B44" s="71"/>
      <c r="C44" s="67"/>
      <c r="D44" s="67"/>
      <c r="E44" s="67"/>
      <c r="F44" s="68"/>
      <c r="G44" s="72"/>
      <c r="H44" s="79"/>
      <c r="I44" s="67"/>
      <c r="J44" s="67"/>
      <c r="K44" s="68"/>
      <c r="L44" s="67"/>
      <c r="M44" s="67"/>
      <c r="N44" s="67"/>
      <c r="O44" s="68"/>
      <c r="P44" s="67"/>
      <c r="Q44" s="67"/>
      <c r="R44" s="67"/>
      <c r="S44" s="68"/>
      <c r="T44" s="69"/>
      <c r="U44" s="67"/>
      <c r="V44" s="67"/>
      <c r="W44" s="68"/>
      <c r="X44" s="67"/>
      <c r="Y44" s="67"/>
      <c r="Z44" s="67"/>
      <c r="AA44" s="70"/>
    </row>
    <row r="45" spans="2:27" ht="15">
      <c r="B45" s="60" t="s">
        <v>25</v>
      </c>
      <c r="C45" s="67"/>
      <c r="D45" s="67"/>
      <c r="E45" s="67"/>
      <c r="F45" s="68"/>
      <c r="G45" s="72"/>
      <c r="H45" s="79"/>
      <c r="I45" s="67"/>
      <c r="J45" s="67"/>
      <c r="K45" s="68"/>
      <c r="L45" s="67"/>
      <c r="M45" s="67"/>
      <c r="N45" s="67"/>
      <c r="O45" s="68"/>
      <c r="P45" s="67"/>
      <c r="Q45" s="67"/>
      <c r="R45" s="67"/>
      <c r="S45" s="68"/>
      <c r="T45" s="69"/>
      <c r="U45" s="67"/>
      <c r="V45" s="67"/>
      <c r="W45" s="68"/>
      <c r="X45" s="67"/>
      <c r="Y45" s="67"/>
      <c r="Z45" s="67"/>
      <c r="AA45" s="70"/>
    </row>
    <row r="46" spans="2:27" ht="15">
      <c r="B46" s="71"/>
      <c r="C46" s="67" t="s">
        <v>101</v>
      </c>
      <c r="D46" s="67"/>
      <c r="E46" s="67"/>
      <c r="F46" s="68"/>
      <c r="G46" s="72" t="s">
        <v>50</v>
      </c>
      <c r="H46" s="105">
        <v>2.564149131359855</v>
      </c>
      <c r="I46" s="86">
        <v>3.8198545460883793</v>
      </c>
      <c r="J46" s="86">
        <v>2.8053836368638656</v>
      </c>
      <c r="K46" s="85">
        <v>4.020565598008034</v>
      </c>
      <c r="L46" s="86">
        <v>1.1041431235132393</v>
      </c>
      <c r="M46" s="86">
        <v>-0.8047708603188255</v>
      </c>
      <c r="N46" s="86">
        <v>0.7943322178888508</v>
      </c>
      <c r="O46" s="85">
        <v>0.9009198196841623</v>
      </c>
      <c r="P46" s="86">
        <v>1.8899218174243515</v>
      </c>
      <c r="Q46" s="86">
        <v>1.0823430317509377</v>
      </c>
      <c r="R46" s="86">
        <v>0.20000000000004547</v>
      </c>
      <c r="S46" s="85">
        <v>0.4000000000000057</v>
      </c>
      <c r="T46" s="89">
        <v>0.9510000000000076</v>
      </c>
      <c r="U46" s="86">
        <v>0.7055184383288946</v>
      </c>
      <c r="V46" s="86">
        <v>0.8034799214436106</v>
      </c>
      <c r="W46" s="85">
        <v>0.9046534743676489</v>
      </c>
      <c r="X46" s="86">
        <v>1.1233055601624073</v>
      </c>
      <c r="Y46" s="86">
        <v>1.0235389216161082</v>
      </c>
      <c r="Z46" s="86">
        <v>1.0603333588304054</v>
      </c>
      <c r="AA46" s="90">
        <v>1.1221507932571484</v>
      </c>
    </row>
    <row r="47" spans="2:27" ht="18">
      <c r="B47" s="71"/>
      <c r="C47" s="67" t="s">
        <v>118</v>
      </c>
      <c r="D47" s="67"/>
      <c r="E47" s="67"/>
      <c r="F47" s="68"/>
      <c r="G47" s="72" t="s">
        <v>50</v>
      </c>
      <c r="H47" s="260">
        <v>2.3602484472049667</v>
      </c>
      <c r="I47" s="261">
        <v>4.172258613506827</v>
      </c>
      <c r="J47" s="261">
        <v>2.763809849327842</v>
      </c>
      <c r="K47" s="262">
        <v>4.039105449077283</v>
      </c>
      <c r="L47" s="261">
        <v>0.6581994241385019</v>
      </c>
      <c r="M47" s="261">
        <v>0.4224367263012283</v>
      </c>
      <c r="N47" s="261">
        <v>0.29181695926057216</v>
      </c>
      <c r="O47" s="262">
        <v>0.16496028519370043</v>
      </c>
      <c r="P47" s="261">
        <v>3.023762260476019</v>
      </c>
      <c r="Q47" s="261">
        <v>1.1601228460414177</v>
      </c>
      <c r="R47" s="261">
        <v>-0.25277029310396415</v>
      </c>
      <c r="S47" s="262">
        <v>-0.020070974282731413</v>
      </c>
      <c r="T47" s="263">
        <v>1.3756496348143799</v>
      </c>
      <c r="U47" s="261">
        <v>0.776353053664522</v>
      </c>
      <c r="V47" s="261">
        <v>0.8596229580716539</v>
      </c>
      <c r="W47" s="262">
        <v>0.811522154909099</v>
      </c>
      <c r="X47" s="261">
        <v>1.1091361472279004</v>
      </c>
      <c r="Y47" s="261">
        <v>1.102179506174636</v>
      </c>
      <c r="Z47" s="261">
        <v>1.1217294597657883</v>
      </c>
      <c r="AA47" s="264">
        <v>0.9900167521011554</v>
      </c>
    </row>
    <row r="48" spans="2:27" ht="15">
      <c r="B48" s="71"/>
      <c r="C48" s="67"/>
      <c r="D48" s="83" t="s">
        <v>58</v>
      </c>
      <c r="E48" s="67"/>
      <c r="F48" s="68"/>
      <c r="G48" s="72" t="s">
        <v>50</v>
      </c>
      <c r="H48" s="260">
        <v>2.0062309362538997</v>
      </c>
      <c r="I48" s="261">
        <v>4.107737923617847</v>
      </c>
      <c r="J48" s="261">
        <v>2.4856707607222575</v>
      </c>
      <c r="K48" s="262">
        <v>4.172092794184664</v>
      </c>
      <c r="L48" s="122"/>
      <c r="M48" s="122"/>
      <c r="N48" s="122"/>
      <c r="O48" s="123"/>
      <c r="P48" s="122"/>
      <c r="Q48" s="122"/>
      <c r="R48" s="122"/>
      <c r="S48" s="123"/>
      <c r="T48" s="124"/>
      <c r="U48" s="122"/>
      <c r="V48" s="122"/>
      <c r="W48" s="123"/>
      <c r="X48" s="122"/>
      <c r="Y48" s="122"/>
      <c r="Z48" s="122"/>
      <c r="AA48" s="125"/>
    </row>
    <row r="49" spans="2:27" ht="18">
      <c r="B49" s="71"/>
      <c r="C49" s="67"/>
      <c r="D49" s="83" t="s">
        <v>123</v>
      </c>
      <c r="E49" s="67"/>
      <c r="F49" s="68"/>
      <c r="G49" s="72" t="s">
        <v>50</v>
      </c>
      <c r="H49" s="260">
        <v>3.5536978683232405</v>
      </c>
      <c r="I49" s="261">
        <v>4.221290353427932</v>
      </c>
      <c r="J49" s="261">
        <v>3.7402523951419937</v>
      </c>
      <c r="K49" s="262">
        <v>3.4546750666388846</v>
      </c>
      <c r="L49" s="122"/>
      <c r="M49" s="122"/>
      <c r="N49" s="122"/>
      <c r="O49" s="123"/>
      <c r="P49" s="122"/>
      <c r="Q49" s="122"/>
      <c r="R49" s="122"/>
      <c r="S49" s="123"/>
      <c r="T49" s="124"/>
      <c r="U49" s="122"/>
      <c r="V49" s="122"/>
      <c r="W49" s="123"/>
      <c r="X49" s="122"/>
      <c r="Y49" s="122"/>
      <c r="Z49" s="122"/>
      <c r="AA49" s="125"/>
    </row>
    <row r="50" spans="2:27" ht="15">
      <c r="B50" s="71"/>
      <c r="C50" s="67" t="s">
        <v>57</v>
      </c>
      <c r="D50" s="67"/>
      <c r="E50" s="67"/>
      <c r="F50" s="68"/>
      <c r="G50" s="72" t="s">
        <v>50</v>
      </c>
      <c r="H50" s="105">
        <v>1</v>
      </c>
      <c r="I50" s="86">
        <v>4.2</v>
      </c>
      <c r="J50" s="86">
        <v>2.2</v>
      </c>
      <c r="K50" s="85">
        <v>2.2</v>
      </c>
      <c r="L50" s="122"/>
      <c r="M50" s="122"/>
      <c r="N50" s="122"/>
      <c r="O50" s="123"/>
      <c r="P50" s="122"/>
      <c r="Q50" s="122"/>
      <c r="R50" s="122"/>
      <c r="S50" s="123"/>
      <c r="T50" s="124"/>
      <c r="U50" s="122"/>
      <c r="V50" s="122"/>
      <c r="W50" s="123"/>
      <c r="X50" s="122"/>
      <c r="Y50" s="122"/>
      <c r="Z50" s="122"/>
      <c r="AA50" s="125"/>
    </row>
    <row r="51" spans="2:27" ht="18">
      <c r="B51" s="71"/>
      <c r="C51" s="67" t="s">
        <v>120</v>
      </c>
      <c r="D51" s="67"/>
      <c r="E51" s="67"/>
      <c r="F51" s="68"/>
      <c r="G51" s="72" t="s">
        <v>50</v>
      </c>
      <c r="H51" s="105">
        <v>2.2195641089249136</v>
      </c>
      <c r="I51" s="86">
        <v>1.1923905197654108</v>
      </c>
      <c r="J51" s="86">
        <v>1.9326087869007864</v>
      </c>
      <c r="K51" s="85">
        <v>2.7511393660165027</v>
      </c>
      <c r="L51" s="86">
        <v>0.6667080883016325</v>
      </c>
      <c r="M51" s="86">
        <v>0.7644657713013174</v>
      </c>
      <c r="N51" s="86">
        <v>0.37980210710144036</v>
      </c>
      <c r="O51" s="85">
        <v>0.32496792833873656</v>
      </c>
      <c r="P51" s="86">
        <v>0.272760721124925</v>
      </c>
      <c r="Q51" s="86">
        <v>0.1398623639472305</v>
      </c>
      <c r="R51" s="86">
        <v>0.2636757596280006</v>
      </c>
      <c r="S51" s="85">
        <v>0.2159562002184856</v>
      </c>
      <c r="T51" s="89">
        <v>0.5732026653672477</v>
      </c>
      <c r="U51" s="86">
        <v>0.6646362589014103</v>
      </c>
      <c r="V51" s="86">
        <v>0.6883720518967777</v>
      </c>
      <c r="W51" s="85">
        <v>0.6876959091846118</v>
      </c>
      <c r="X51" s="86">
        <v>0.6086007007638443</v>
      </c>
      <c r="Y51" s="86">
        <v>0.7001259865832168</v>
      </c>
      <c r="Z51" s="86">
        <v>0.738605286725047</v>
      </c>
      <c r="AA51" s="90">
        <v>0.7744817449061543</v>
      </c>
    </row>
    <row r="52" spans="2:27" ht="3.75" customHeight="1">
      <c r="B52" s="71"/>
      <c r="C52" s="67"/>
      <c r="D52" s="67"/>
      <c r="E52" s="67"/>
      <c r="F52" s="68"/>
      <c r="G52" s="72"/>
      <c r="H52" s="79"/>
      <c r="I52" s="67"/>
      <c r="J52" s="67"/>
      <c r="K52" s="68"/>
      <c r="L52" s="67"/>
      <c r="M52" s="67"/>
      <c r="N52" s="67"/>
      <c r="O52" s="68"/>
      <c r="P52" s="67"/>
      <c r="Q52" s="67"/>
      <c r="R52" s="67"/>
      <c r="S52" s="68"/>
      <c r="T52" s="69"/>
      <c r="U52" s="67"/>
      <c r="V52" s="67"/>
      <c r="W52" s="68"/>
      <c r="X52" s="67"/>
      <c r="Y52" s="67"/>
      <c r="Z52" s="67"/>
      <c r="AA52" s="70"/>
    </row>
    <row r="53" spans="2:27" ht="15">
      <c r="B53" s="60" t="s">
        <v>27</v>
      </c>
      <c r="C53" s="67"/>
      <c r="D53" s="67"/>
      <c r="E53" s="67"/>
      <c r="F53" s="68"/>
      <c r="G53" s="72"/>
      <c r="H53" s="79"/>
      <c r="I53" s="67"/>
      <c r="J53" s="67"/>
      <c r="K53" s="68"/>
      <c r="L53" s="67"/>
      <c r="M53" s="67"/>
      <c r="N53" s="67"/>
      <c r="O53" s="68"/>
      <c r="P53" s="67"/>
      <c r="Q53" s="67"/>
      <c r="R53" s="67"/>
      <c r="S53" s="68"/>
      <c r="T53" s="69"/>
      <c r="U53" s="67"/>
      <c r="V53" s="67"/>
      <c r="W53" s="68"/>
      <c r="X53" s="67"/>
      <c r="Y53" s="67"/>
      <c r="Z53" s="67"/>
      <c r="AA53" s="70"/>
    </row>
    <row r="54" spans="2:27" ht="15">
      <c r="B54" s="71"/>
      <c r="C54" s="67" t="s">
        <v>103</v>
      </c>
      <c r="D54" s="67"/>
      <c r="E54" s="67"/>
      <c r="F54" s="68"/>
      <c r="G54" s="72" t="s">
        <v>50</v>
      </c>
      <c r="H54" s="105">
        <v>-0.28471685150005044</v>
      </c>
      <c r="I54" s="86">
        <v>-0.4431344472068446</v>
      </c>
      <c r="J54" s="86">
        <v>-0.47338787706164</v>
      </c>
      <c r="K54" s="85">
        <v>-0.6092957195905626</v>
      </c>
      <c r="L54" s="86">
        <v>-0.07832690195009206</v>
      </c>
      <c r="M54" s="86">
        <v>-0.09746357832480612</v>
      </c>
      <c r="N54" s="86">
        <v>-0.09801744523197442</v>
      </c>
      <c r="O54" s="85">
        <v>-0.10451207722951494</v>
      </c>
      <c r="P54" s="86">
        <v>-0.11551086006397782</v>
      </c>
      <c r="Q54" s="86">
        <v>-0.1162870305992243</v>
      </c>
      <c r="R54" s="86">
        <v>-0.11537008724467057</v>
      </c>
      <c r="S54" s="85">
        <v>-0.12691184798336508</v>
      </c>
      <c r="T54" s="89">
        <v>-0.10724105669189044</v>
      </c>
      <c r="U54" s="86">
        <v>-0.1140373176398981</v>
      </c>
      <c r="V54" s="86">
        <v>-0.12904227606613006</v>
      </c>
      <c r="W54" s="85">
        <v>-0.140045940284395</v>
      </c>
      <c r="X54" s="86">
        <v>-0.1577000000000055</v>
      </c>
      <c r="Y54" s="86">
        <v>-0.1699999999999875</v>
      </c>
      <c r="Z54" s="86">
        <v>-0.17000000000001592</v>
      </c>
      <c r="AA54" s="90">
        <v>-0.1700000000000017</v>
      </c>
    </row>
    <row r="55" spans="2:27" ht="15.75" thickBot="1">
      <c r="B55" s="73"/>
      <c r="C55" s="74" t="s">
        <v>28</v>
      </c>
      <c r="D55" s="74"/>
      <c r="E55" s="74"/>
      <c r="F55" s="75"/>
      <c r="G55" s="76" t="s">
        <v>50</v>
      </c>
      <c r="H55" s="106">
        <v>0.3250296075580934</v>
      </c>
      <c r="I55" s="91">
        <v>0.10897316727297834</v>
      </c>
      <c r="J55" s="91">
        <v>-0.02702847900711447</v>
      </c>
      <c r="K55" s="92">
        <v>-0.3595660307248352</v>
      </c>
      <c r="L55" s="91">
        <v>0.6317397967617637</v>
      </c>
      <c r="M55" s="91">
        <v>-0.3261659906629717</v>
      </c>
      <c r="N55" s="91">
        <v>-0.0011089197558931119</v>
      </c>
      <c r="O55" s="92">
        <v>0.08947784025426131</v>
      </c>
      <c r="P55" s="91">
        <v>-0.09520192621812384</v>
      </c>
      <c r="Q55" s="91">
        <v>0.09040877251607071</v>
      </c>
      <c r="R55" s="91">
        <v>0.3278451500453201</v>
      </c>
      <c r="S55" s="92">
        <v>-0.048735474963848446</v>
      </c>
      <c r="T55" s="93">
        <v>-0.06255225000001019</v>
      </c>
      <c r="U55" s="91">
        <v>-0.0665766760788955</v>
      </c>
      <c r="V55" s="91">
        <v>-0.08160629901591676</v>
      </c>
      <c r="W55" s="92">
        <v>-0.09299668153133211</v>
      </c>
      <c r="X55" s="91">
        <v>-0.09097567462458755</v>
      </c>
      <c r="Y55" s="91">
        <v>-0.09007443641003476</v>
      </c>
      <c r="Z55" s="91">
        <v>-0.09863195920102896</v>
      </c>
      <c r="AA55" s="94">
        <v>-0.10010347658683827</v>
      </c>
    </row>
    <row r="56" ht="15.75" thickBot="1"/>
    <row r="57" spans="2:27" ht="18.75">
      <c r="B57" s="241" t="str">
        <f>"Strednodobá predikcia "&amp;Súhrn!$H$4&amp;" - trh práce [zmena oproti rovnakému obdobiu predchádzajúceho roka]"</f>
        <v>Strednodobá predikcia P4Q-2014 - trh práce [zmena oproti rovnakému obdobiu predchádzajúceho roka]</v>
      </c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52"/>
      <c r="Y57" s="52"/>
      <c r="Z57" s="52"/>
      <c r="AA57" s="53"/>
    </row>
    <row r="58" spans="2:27" ht="18.75">
      <c r="B58" s="24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54"/>
      <c r="Y58" s="54"/>
      <c r="Z58" s="54"/>
      <c r="AA58" s="55"/>
    </row>
    <row r="59" spans="2:27" ht="15">
      <c r="B59" s="221" t="s">
        <v>30</v>
      </c>
      <c r="C59" s="222"/>
      <c r="D59" s="222"/>
      <c r="E59" s="222"/>
      <c r="F59" s="223"/>
      <c r="G59" s="226" t="s">
        <v>83</v>
      </c>
      <c r="H59" s="46" t="s">
        <v>37</v>
      </c>
      <c r="I59" s="208">
        <v>2014</v>
      </c>
      <c r="J59" s="208">
        <v>2015</v>
      </c>
      <c r="K59" s="237">
        <v>2016</v>
      </c>
      <c r="L59" s="233">
        <v>2013</v>
      </c>
      <c r="M59" s="234"/>
      <c r="N59" s="234"/>
      <c r="O59" s="234"/>
      <c r="P59" s="233">
        <v>2014</v>
      </c>
      <c r="Q59" s="234"/>
      <c r="R59" s="234"/>
      <c r="S59" s="234"/>
      <c r="T59" s="233">
        <v>2015</v>
      </c>
      <c r="U59" s="234"/>
      <c r="V59" s="234"/>
      <c r="W59" s="235"/>
      <c r="X59" s="234">
        <v>2016</v>
      </c>
      <c r="Y59" s="234"/>
      <c r="Z59" s="234"/>
      <c r="AA59" s="236"/>
    </row>
    <row r="60" spans="2:27" ht="15">
      <c r="B60" s="215"/>
      <c r="C60" s="216"/>
      <c r="D60" s="216"/>
      <c r="E60" s="216"/>
      <c r="F60" s="217"/>
      <c r="G60" s="219"/>
      <c r="H60" s="49">
        <v>2013</v>
      </c>
      <c r="I60" s="209"/>
      <c r="J60" s="209"/>
      <c r="K60" s="238"/>
      <c r="L60" s="56" t="s">
        <v>3</v>
      </c>
      <c r="M60" s="56" t="s">
        <v>4</v>
      </c>
      <c r="N60" s="56" t="s">
        <v>5</v>
      </c>
      <c r="O60" s="57" t="s">
        <v>6</v>
      </c>
      <c r="P60" s="56" t="s">
        <v>3</v>
      </c>
      <c r="Q60" s="56" t="s">
        <v>4</v>
      </c>
      <c r="R60" s="56" t="s">
        <v>5</v>
      </c>
      <c r="S60" s="57" t="s">
        <v>6</v>
      </c>
      <c r="T60" s="58" t="s">
        <v>3</v>
      </c>
      <c r="U60" s="56" t="s">
        <v>4</v>
      </c>
      <c r="V60" s="56" t="s">
        <v>5</v>
      </c>
      <c r="W60" s="57" t="s">
        <v>6</v>
      </c>
      <c r="X60" s="56" t="s">
        <v>3</v>
      </c>
      <c r="Y60" s="56" t="s">
        <v>4</v>
      </c>
      <c r="Z60" s="56" t="s">
        <v>5</v>
      </c>
      <c r="AA60" s="59" t="s">
        <v>6</v>
      </c>
    </row>
    <row r="61" spans="2:27" ht="3.75" customHeight="1">
      <c r="B61" s="71"/>
      <c r="C61" s="67"/>
      <c r="D61" s="67"/>
      <c r="E61" s="67"/>
      <c r="F61" s="68"/>
      <c r="G61" s="72"/>
      <c r="H61" s="79"/>
      <c r="I61" s="67"/>
      <c r="J61" s="67"/>
      <c r="K61" s="68"/>
      <c r="L61" s="67"/>
      <c r="M61" s="67"/>
      <c r="N61" s="67"/>
      <c r="O61" s="68"/>
      <c r="P61" s="67"/>
      <c r="Q61" s="67"/>
      <c r="R61" s="67"/>
      <c r="S61" s="68"/>
      <c r="T61" s="69"/>
      <c r="U61" s="67"/>
      <c r="V61" s="67"/>
      <c r="W61" s="68"/>
      <c r="X61" s="67"/>
      <c r="Y61" s="67"/>
      <c r="Z61" s="67"/>
      <c r="AA61" s="70"/>
    </row>
    <row r="62" spans="2:27" ht="15">
      <c r="B62" s="60" t="s">
        <v>25</v>
      </c>
      <c r="C62" s="67"/>
      <c r="D62" s="67"/>
      <c r="E62" s="67"/>
      <c r="F62" s="68"/>
      <c r="G62" s="72"/>
      <c r="H62" s="79"/>
      <c r="I62" s="67"/>
      <c r="J62" s="67"/>
      <c r="K62" s="68"/>
      <c r="L62" s="67"/>
      <c r="M62" s="67"/>
      <c r="N62" s="67"/>
      <c r="O62" s="68"/>
      <c r="P62" s="67"/>
      <c r="Q62" s="67"/>
      <c r="R62" s="67"/>
      <c r="S62" s="68"/>
      <c r="T62" s="69"/>
      <c r="U62" s="67"/>
      <c r="V62" s="67"/>
      <c r="W62" s="68"/>
      <c r="X62" s="67"/>
      <c r="Y62" s="67"/>
      <c r="Z62" s="67"/>
      <c r="AA62" s="70"/>
    </row>
    <row r="63" spans="2:27" ht="15">
      <c r="B63" s="71"/>
      <c r="C63" s="67" t="s">
        <v>101</v>
      </c>
      <c r="D63" s="67"/>
      <c r="E63" s="67"/>
      <c r="F63" s="68"/>
      <c r="G63" s="72" t="s">
        <v>50</v>
      </c>
      <c r="H63" s="105">
        <v>2.564149131359855</v>
      </c>
      <c r="I63" s="86">
        <v>3.8198545460883793</v>
      </c>
      <c r="J63" s="86">
        <v>2.8053836368638656</v>
      </c>
      <c r="K63" s="85">
        <v>4.020565598008034</v>
      </c>
      <c r="L63" s="86">
        <v>4.1321625744237025</v>
      </c>
      <c r="M63" s="86">
        <v>1.9487328540559474</v>
      </c>
      <c r="N63" s="86">
        <v>2.195224082110812</v>
      </c>
      <c r="O63" s="85">
        <v>1.997840040420229</v>
      </c>
      <c r="P63" s="86">
        <v>2.790564522846296</v>
      </c>
      <c r="Q63" s="86">
        <v>4.746076939795387</v>
      </c>
      <c r="R63" s="86">
        <v>4.128443320395007</v>
      </c>
      <c r="S63" s="85">
        <v>3.611500549751696</v>
      </c>
      <c r="T63" s="89">
        <v>2.656714279755761</v>
      </c>
      <c r="U63" s="86">
        <v>2.2740205920128744</v>
      </c>
      <c r="V63" s="86">
        <v>2.88999182866543</v>
      </c>
      <c r="W63" s="85">
        <v>3.407161070239084</v>
      </c>
      <c r="X63" s="86">
        <v>3.583658864347214</v>
      </c>
      <c r="Y63" s="86">
        <v>3.9107682994957003</v>
      </c>
      <c r="Z63" s="86">
        <v>4.1755392978781884</v>
      </c>
      <c r="AA63" s="90">
        <v>4.400086924880469</v>
      </c>
    </row>
    <row r="64" spans="2:27" ht="18">
      <c r="B64" s="71"/>
      <c r="C64" s="67" t="s">
        <v>118</v>
      </c>
      <c r="D64" s="67"/>
      <c r="E64" s="67"/>
      <c r="F64" s="68"/>
      <c r="G64" s="72" t="s">
        <v>50</v>
      </c>
      <c r="H64" s="260">
        <v>2.3602484472049667</v>
      </c>
      <c r="I64" s="261">
        <v>4.172258613506827</v>
      </c>
      <c r="J64" s="261">
        <v>2.763809849327842</v>
      </c>
      <c r="K64" s="262">
        <v>4.039105449077283</v>
      </c>
      <c r="L64" s="261">
        <v>2.3701998652931167</v>
      </c>
      <c r="M64" s="261">
        <v>3.112005744562012</v>
      </c>
      <c r="N64" s="261">
        <v>2.4288183353873336</v>
      </c>
      <c r="O64" s="262">
        <v>1.5456292690683853</v>
      </c>
      <c r="P64" s="261">
        <v>3.932047545628677</v>
      </c>
      <c r="Q64" s="261">
        <v>4.695514668812976</v>
      </c>
      <c r="R64" s="261">
        <v>4.127015219934307</v>
      </c>
      <c r="S64" s="262">
        <v>3.934664993699414</v>
      </c>
      <c r="T64" s="263">
        <v>2.2719802900779342</v>
      </c>
      <c r="U64" s="261">
        <v>1.8839924591256931</v>
      </c>
      <c r="V64" s="261">
        <v>3.0202151486920172</v>
      </c>
      <c r="W64" s="262">
        <v>3.8770961639153825</v>
      </c>
      <c r="X64" s="261">
        <v>3.6040064497805844</v>
      </c>
      <c r="Y64" s="261">
        <v>3.9389751687754995</v>
      </c>
      <c r="Z64" s="261">
        <v>4.209084062425504</v>
      </c>
      <c r="AA64" s="264">
        <v>4.393594305757546</v>
      </c>
    </row>
    <row r="65" spans="2:27" ht="18.75" thickBot="1">
      <c r="B65" s="73"/>
      <c r="C65" s="74" t="s">
        <v>120</v>
      </c>
      <c r="D65" s="74"/>
      <c r="E65" s="74"/>
      <c r="F65" s="75"/>
      <c r="G65" s="76" t="s">
        <v>50</v>
      </c>
      <c r="H65" s="106">
        <v>2.2195641089249136</v>
      </c>
      <c r="I65" s="91">
        <v>1.1923905197654108</v>
      </c>
      <c r="J65" s="91">
        <v>1.9326087869007864</v>
      </c>
      <c r="K65" s="92">
        <v>2.7511393660165027</v>
      </c>
      <c r="L65" s="91">
        <v>1.9548607868556047</v>
      </c>
      <c r="M65" s="91">
        <v>2.407119436969623</v>
      </c>
      <c r="N65" s="91">
        <v>2.35621238425081</v>
      </c>
      <c r="O65" s="92">
        <v>2.152415017087577</v>
      </c>
      <c r="P65" s="91">
        <v>1.75265350992251</v>
      </c>
      <c r="Q65" s="91">
        <v>1.1219246750784606</v>
      </c>
      <c r="R65" s="91">
        <v>1.0049397885225346</v>
      </c>
      <c r="S65" s="92">
        <v>0.895189212345997</v>
      </c>
      <c r="T65" s="93">
        <v>1.19749610599942</v>
      </c>
      <c r="U65" s="91">
        <v>1.7278124349569026</v>
      </c>
      <c r="V65" s="91">
        <v>2.1587105088048446</v>
      </c>
      <c r="W65" s="92">
        <v>2.6395952121099526</v>
      </c>
      <c r="X65" s="91">
        <v>2.6757205410059584</v>
      </c>
      <c r="Y65" s="91">
        <v>2.7119192846458304</v>
      </c>
      <c r="Z65" s="91">
        <v>2.763162063289897</v>
      </c>
      <c r="AA65" s="94">
        <v>2.8517368074085567</v>
      </c>
    </row>
    <row r="66" ht="3.75" customHeight="1"/>
    <row r="67" ht="15">
      <c r="B67" s="51" t="s">
        <v>145</v>
      </c>
    </row>
    <row r="68" ht="15">
      <c r="B68" s="51" t="s">
        <v>160</v>
      </c>
    </row>
    <row r="69" ht="15">
      <c r="B69" s="51" t="s">
        <v>161</v>
      </c>
    </row>
    <row r="70" ht="15">
      <c r="B70" s="51" t="s">
        <v>164</v>
      </c>
    </row>
    <row r="71" ht="15">
      <c r="B71" s="51" t="s">
        <v>162</v>
      </c>
    </row>
    <row r="72" ht="15">
      <c r="B72" s="51" t="s">
        <v>163</v>
      </c>
    </row>
    <row r="81" ht="15">
      <c r="I81" s="173"/>
    </row>
    <row r="96" ht="15">
      <c r="I96" s="173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B1">
      <selection activeCell="M50" sqref="M50"/>
    </sheetView>
  </sheetViews>
  <sheetFormatPr defaultColWidth="9.140625" defaultRowHeight="15"/>
  <cols>
    <col min="1" max="5" width="3.140625" style="51" customWidth="1"/>
    <col min="6" max="6" width="31.57421875" style="51" customWidth="1"/>
    <col min="7" max="7" width="21.57421875" style="51" customWidth="1"/>
    <col min="8" max="8" width="10.140625" style="51" customWidth="1"/>
    <col min="9" max="27" width="9.140625" style="51" customWidth="1"/>
    <col min="28" max="16384" width="9.140625" style="51" customWidth="1"/>
  </cols>
  <sheetData>
    <row r="1" ht="22.5" customHeight="1" thickBot="1">
      <c r="B1" s="50" t="s">
        <v>172</v>
      </c>
    </row>
    <row r="2" spans="2:27" ht="18.75" customHeight="1">
      <c r="B2" s="227" t="str">
        <f>"Strednodobá predikcia "&amp;Súhrn!$H$4&amp;" - obchodná a platobná bilancia [objem]"</f>
        <v>Strednodobá predikcia P4Q-2014 - obchodná a platobná bilancia [objem]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9"/>
    </row>
    <row r="3" spans="2:27" ht="18.75" customHeight="1">
      <c r="B3" s="230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2"/>
    </row>
    <row r="4" spans="2:27" ht="15">
      <c r="B4" s="221" t="s">
        <v>30</v>
      </c>
      <c r="C4" s="222"/>
      <c r="D4" s="222"/>
      <c r="E4" s="222"/>
      <c r="F4" s="223"/>
      <c r="G4" s="226" t="s">
        <v>83</v>
      </c>
      <c r="H4" s="46" t="s">
        <v>37</v>
      </c>
      <c r="I4" s="208">
        <v>2014</v>
      </c>
      <c r="J4" s="208">
        <v>2015</v>
      </c>
      <c r="K4" s="237">
        <v>2016</v>
      </c>
      <c r="L4" s="233">
        <v>2013</v>
      </c>
      <c r="M4" s="234"/>
      <c r="N4" s="234"/>
      <c r="O4" s="234"/>
      <c r="P4" s="233">
        <v>2014</v>
      </c>
      <c r="Q4" s="234"/>
      <c r="R4" s="234"/>
      <c r="S4" s="234"/>
      <c r="T4" s="233">
        <v>2015</v>
      </c>
      <c r="U4" s="234"/>
      <c r="V4" s="234"/>
      <c r="W4" s="235"/>
      <c r="X4" s="234">
        <v>2016</v>
      </c>
      <c r="Y4" s="234"/>
      <c r="Z4" s="234"/>
      <c r="AA4" s="236"/>
    </row>
    <row r="5" spans="2:27" ht="15">
      <c r="B5" s="215"/>
      <c r="C5" s="216"/>
      <c r="D5" s="216"/>
      <c r="E5" s="216"/>
      <c r="F5" s="217"/>
      <c r="G5" s="219"/>
      <c r="H5" s="49">
        <v>2013</v>
      </c>
      <c r="I5" s="209"/>
      <c r="J5" s="209"/>
      <c r="K5" s="238"/>
      <c r="L5" s="56" t="s">
        <v>3</v>
      </c>
      <c r="M5" s="56" t="s">
        <v>4</v>
      </c>
      <c r="N5" s="56" t="s">
        <v>5</v>
      </c>
      <c r="O5" s="57" t="s">
        <v>6</v>
      </c>
      <c r="P5" s="56" t="s">
        <v>3</v>
      </c>
      <c r="Q5" s="56" t="s">
        <v>4</v>
      </c>
      <c r="R5" s="56" t="s">
        <v>5</v>
      </c>
      <c r="S5" s="57" t="s">
        <v>6</v>
      </c>
      <c r="T5" s="56" t="s">
        <v>3</v>
      </c>
      <c r="U5" s="56" t="s">
        <v>4</v>
      </c>
      <c r="V5" s="56" t="s">
        <v>5</v>
      </c>
      <c r="W5" s="57" t="s">
        <v>6</v>
      </c>
      <c r="X5" s="56" t="s">
        <v>3</v>
      </c>
      <c r="Y5" s="56" t="s">
        <v>4</v>
      </c>
      <c r="Z5" s="56" t="s">
        <v>5</v>
      </c>
      <c r="AA5" s="59" t="s">
        <v>6</v>
      </c>
    </row>
    <row r="6" spans="2:27" ht="3.75" customHeight="1">
      <c r="B6" s="60"/>
      <c r="C6" s="61"/>
      <c r="D6" s="61"/>
      <c r="E6" s="61"/>
      <c r="F6" s="62"/>
      <c r="G6" s="45"/>
      <c r="H6" s="121"/>
      <c r="I6" s="107"/>
      <c r="J6" s="107"/>
      <c r="K6" s="109"/>
      <c r="L6" s="65"/>
      <c r="M6" s="65"/>
      <c r="N6" s="65"/>
      <c r="O6" s="64"/>
      <c r="P6" s="65"/>
      <c r="Q6" s="65"/>
      <c r="R6" s="65"/>
      <c r="S6" s="64"/>
      <c r="T6" s="65"/>
      <c r="U6" s="65"/>
      <c r="V6" s="65"/>
      <c r="W6" s="64"/>
      <c r="X6" s="65"/>
      <c r="Y6" s="65"/>
      <c r="Z6" s="65"/>
      <c r="AA6" s="82"/>
    </row>
    <row r="7" spans="2:27" ht="15">
      <c r="B7" s="60" t="s">
        <v>60</v>
      </c>
      <c r="C7" s="61"/>
      <c r="D7" s="61"/>
      <c r="E7" s="61"/>
      <c r="F7" s="112"/>
      <c r="G7" s="63"/>
      <c r="H7" s="149"/>
      <c r="I7" s="150"/>
      <c r="J7" s="150"/>
      <c r="K7" s="151"/>
      <c r="L7" s="152"/>
      <c r="M7" s="152"/>
      <c r="N7" s="152"/>
      <c r="O7" s="153"/>
      <c r="P7" s="152"/>
      <c r="Q7" s="152"/>
      <c r="R7" s="152"/>
      <c r="S7" s="153"/>
      <c r="T7" s="152"/>
      <c r="U7" s="152"/>
      <c r="V7" s="152"/>
      <c r="W7" s="153"/>
      <c r="X7" s="152"/>
      <c r="Y7" s="152"/>
      <c r="Z7" s="152"/>
      <c r="AA7" s="154"/>
    </row>
    <row r="8" spans="2:27" ht="15">
      <c r="B8" s="60"/>
      <c r="C8" s="111" t="s">
        <v>33</v>
      </c>
      <c r="D8" s="61"/>
      <c r="E8" s="61"/>
      <c r="F8" s="112"/>
      <c r="G8" s="72" t="s">
        <v>169</v>
      </c>
      <c r="H8" s="155">
        <v>66225.829</v>
      </c>
      <c r="I8" s="96">
        <v>69304.02253301872</v>
      </c>
      <c r="J8" s="96">
        <v>70270.404516899</v>
      </c>
      <c r="K8" s="95">
        <v>74440.02678482069</v>
      </c>
      <c r="L8" s="97">
        <v>15920.4921558794</v>
      </c>
      <c r="M8" s="97">
        <v>16593.9857683094</v>
      </c>
      <c r="N8" s="97">
        <v>16610.459156856</v>
      </c>
      <c r="O8" s="98">
        <v>17100.8919189552</v>
      </c>
      <c r="P8" s="97">
        <v>17853.9488852059</v>
      </c>
      <c r="Q8" s="97">
        <v>17410.4012041153</v>
      </c>
      <c r="R8" s="97">
        <v>16972.225654620474</v>
      </c>
      <c r="S8" s="98">
        <v>17067.44678907704</v>
      </c>
      <c r="T8" s="97">
        <v>17222.941174245192</v>
      </c>
      <c r="U8" s="97">
        <v>17437.06822929285</v>
      </c>
      <c r="V8" s="97">
        <v>17679.07908688696</v>
      </c>
      <c r="W8" s="98">
        <v>17931.316026473996</v>
      </c>
      <c r="X8" s="97">
        <v>18194.25545651723</v>
      </c>
      <c r="Y8" s="97">
        <v>18466.15422288595</v>
      </c>
      <c r="Z8" s="97">
        <v>18747.519633951666</v>
      </c>
      <c r="AA8" s="100">
        <v>19032.097471465833</v>
      </c>
    </row>
    <row r="9" spans="2:27" ht="15">
      <c r="B9" s="71"/>
      <c r="C9" s="67"/>
      <c r="D9" s="83" t="s">
        <v>61</v>
      </c>
      <c r="E9" s="67"/>
      <c r="F9" s="68"/>
      <c r="G9" s="72" t="s">
        <v>169</v>
      </c>
      <c r="H9" s="144">
        <v>29584.469</v>
      </c>
      <c r="I9" s="97">
        <v>31033.032531710527</v>
      </c>
      <c r="J9" s="97">
        <v>31227.127781106254</v>
      </c>
      <c r="K9" s="98">
        <v>33065.501175596175</v>
      </c>
      <c r="L9" s="97">
        <v>7182.10206196525</v>
      </c>
      <c r="M9" s="97">
        <v>7394.6110648349</v>
      </c>
      <c r="N9" s="97">
        <v>7356.61388059027</v>
      </c>
      <c r="O9" s="98">
        <v>7651.14199260958</v>
      </c>
      <c r="P9" s="97">
        <v>8092.954908691904</v>
      </c>
      <c r="Q9" s="97">
        <v>7777.786921698885</v>
      </c>
      <c r="R9" s="97">
        <v>7567.73546472538</v>
      </c>
      <c r="S9" s="98">
        <v>7594.555236594358</v>
      </c>
      <c r="T9" s="97">
        <v>7656.865719432252</v>
      </c>
      <c r="U9" s="97">
        <v>7749.686883730511</v>
      </c>
      <c r="V9" s="97">
        <v>7855.725301719859</v>
      </c>
      <c r="W9" s="98">
        <v>7964.849876223632</v>
      </c>
      <c r="X9" s="97">
        <v>8079.188704706281</v>
      </c>
      <c r="Y9" s="97">
        <v>8201.687642379147</v>
      </c>
      <c r="Z9" s="97">
        <v>8328.894159918329</v>
      </c>
      <c r="AA9" s="100">
        <v>8455.730668592418</v>
      </c>
    </row>
    <row r="10" spans="2:27" ht="15" customHeight="1">
      <c r="B10" s="71"/>
      <c r="C10" s="67"/>
      <c r="D10" s="83" t="s">
        <v>62</v>
      </c>
      <c r="E10" s="67"/>
      <c r="F10" s="68"/>
      <c r="G10" s="72" t="s">
        <v>169</v>
      </c>
      <c r="H10" s="144">
        <v>36641.361000000004</v>
      </c>
      <c r="I10" s="97">
        <v>38270.9900013082</v>
      </c>
      <c r="J10" s="97">
        <v>39043.27673579274</v>
      </c>
      <c r="K10" s="98">
        <v>41374.5256092245</v>
      </c>
      <c r="L10" s="97">
        <v>8569.04549055085</v>
      </c>
      <c r="M10" s="97">
        <v>9268.415704247069</v>
      </c>
      <c r="N10" s="97">
        <v>9072.77670946642</v>
      </c>
      <c r="O10" s="98">
        <v>9731.12309573566</v>
      </c>
      <c r="P10" s="97">
        <v>9647.454099717754</v>
      </c>
      <c r="Q10" s="97">
        <v>9746.154159212674</v>
      </c>
      <c r="R10" s="97">
        <v>9404.490189895092</v>
      </c>
      <c r="S10" s="98">
        <v>9472.891552482683</v>
      </c>
      <c r="T10" s="97">
        <v>9566.07545481294</v>
      </c>
      <c r="U10" s="97">
        <v>9687.38134556234</v>
      </c>
      <c r="V10" s="97">
        <v>9823.3537851671</v>
      </c>
      <c r="W10" s="98">
        <v>9966.466150250362</v>
      </c>
      <c r="X10" s="97">
        <v>10115.066751810948</v>
      </c>
      <c r="Y10" s="97">
        <v>10264.466580506802</v>
      </c>
      <c r="Z10" s="97">
        <v>10418.625474033339</v>
      </c>
      <c r="AA10" s="100">
        <v>10576.366802873416</v>
      </c>
    </row>
    <row r="11" spans="2:27" ht="3.75" customHeight="1">
      <c r="B11" s="71"/>
      <c r="C11" s="67"/>
      <c r="D11" s="67"/>
      <c r="E11" s="67"/>
      <c r="F11" s="68"/>
      <c r="G11" s="72"/>
      <c r="H11" s="144"/>
      <c r="I11" s="97"/>
      <c r="J11" s="97"/>
      <c r="K11" s="98"/>
      <c r="L11" s="97"/>
      <c r="M11" s="97"/>
      <c r="N11" s="97"/>
      <c r="O11" s="98"/>
      <c r="P11" s="97"/>
      <c r="Q11" s="97"/>
      <c r="R11" s="97"/>
      <c r="S11" s="98"/>
      <c r="T11" s="97"/>
      <c r="U11" s="97"/>
      <c r="V11" s="97"/>
      <c r="W11" s="98"/>
      <c r="X11" s="97"/>
      <c r="Y11" s="97"/>
      <c r="Z11" s="97"/>
      <c r="AA11" s="100"/>
    </row>
    <row r="12" spans="2:27" ht="15" customHeight="1">
      <c r="B12" s="71"/>
      <c r="C12" s="67" t="s">
        <v>34</v>
      </c>
      <c r="D12" s="67"/>
      <c r="E12" s="67"/>
      <c r="F12" s="68"/>
      <c r="G12" s="72" t="s">
        <v>169</v>
      </c>
      <c r="H12" s="144">
        <v>61119.471</v>
      </c>
      <c r="I12" s="97">
        <v>64237.09524386279</v>
      </c>
      <c r="J12" s="97">
        <v>65007.78537064367</v>
      </c>
      <c r="K12" s="98">
        <v>68345.67009619955</v>
      </c>
      <c r="L12" s="97">
        <v>14666.7505188352</v>
      </c>
      <c r="M12" s="97">
        <v>15166.026109647</v>
      </c>
      <c r="N12" s="97">
        <v>15347.9046582749</v>
      </c>
      <c r="O12" s="98">
        <v>15938.7897132429</v>
      </c>
      <c r="P12" s="97">
        <v>16513.6125186774</v>
      </c>
      <c r="Q12" s="97">
        <v>16184.4832816101</v>
      </c>
      <c r="R12" s="97">
        <v>15711.442753991458</v>
      </c>
      <c r="S12" s="98">
        <v>15827.556689583826</v>
      </c>
      <c r="T12" s="97">
        <v>15986.755184976071</v>
      </c>
      <c r="U12" s="97">
        <v>16152.677287982573</v>
      </c>
      <c r="V12" s="97">
        <v>16336.524230808172</v>
      </c>
      <c r="W12" s="98">
        <v>16531.828666876852</v>
      </c>
      <c r="X12" s="97">
        <v>16736.81751957045</v>
      </c>
      <c r="Y12" s="97">
        <v>16964.03256687651</v>
      </c>
      <c r="Z12" s="97">
        <v>17201.469299896264</v>
      </c>
      <c r="AA12" s="100">
        <v>17443.350709856328</v>
      </c>
    </row>
    <row r="13" spans="2:27" ht="15" customHeight="1">
      <c r="B13" s="71"/>
      <c r="C13" s="67"/>
      <c r="D13" s="83" t="s">
        <v>63</v>
      </c>
      <c r="E13" s="67"/>
      <c r="F13" s="68"/>
      <c r="G13" s="72" t="s">
        <v>169</v>
      </c>
      <c r="H13" s="144">
        <v>18489.93500000001</v>
      </c>
      <c r="I13" s="97">
        <v>19541.05077873132</v>
      </c>
      <c r="J13" s="97">
        <v>19700.66490908188</v>
      </c>
      <c r="K13" s="98">
        <v>20712.213727556384</v>
      </c>
      <c r="L13" s="97">
        <v>4482.13514695898</v>
      </c>
      <c r="M13" s="97">
        <v>4595.61907745785</v>
      </c>
      <c r="N13" s="97">
        <v>4639.86244937607</v>
      </c>
      <c r="O13" s="98">
        <v>4772.31832620711</v>
      </c>
      <c r="P13" s="97">
        <v>5066.053318863058</v>
      </c>
      <c r="Q13" s="97">
        <v>4917.076726789698</v>
      </c>
      <c r="R13" s="97">
        <v>4761.3661528359735</v>
      </c>
      <c r="S13" s="98">
        <v>4796.554580242592</v>
      </c>
      <c r="T13" s="97">
        <v>4844.799820314544</v>
      </c>
      <c r="U13" s="97">
        <v>4895.0826554196665</v>
      </c>
      <c r="V13" s="97">
        <v>4950.797628549667</v>
      </c>
      <c r="W13" s="98">
        <v>5009.984804798002</v>
      </c>
      <c r="X13" s="97">
        <v>5072.106851780352</v>
      </c>
      <c r="Y13" s="97">
        <v>5140.964566033441</v>
      </c>
      <c r="Z13" s="97">
        <v>5212.919970877022</v>
      </c>
      <c r="AA13" s="100">
        <v>5286.22233886557</v>
      </c>
    </row>
    <row r="14" spans="2:27" ht="15" customHeight="1">
      <c r="B14" s="71"/>
      <c r="C14" s="67"/>
      <c r="D14" s="83" t="s">
        <v>64</v>
      </c>
      <c r="E14" s="67"/>
      <c r="F14" s="68"/>
      <c r="G14" s="72" t="s">
        <v>169</v>
      </c>
      <c r="H14" s="144">
        <v>42629.53600000001</v>
      </c>
      <c r="I14" s="97">
        <v>44696.04446513146</v>
      </c>
      <c r="J14" s="97">
        <v>45307.12046156179</v>
      </c>
      <c r="K14" s="98">
        <v>47633.45636864314</v>
      </c>
      <c r="L14" s="97">
        <v>10176.731026201109</v>
      </c>
      <c r="M14" s="97">
        <v>10556.431603592839</v>
      </c>
      <c r="N14" s="97">
        <v>10687.41917473779</v>
      </c>
      <c r="O14" s="98">
        <v>11208.95419546827</v>
      </c>
      <c r="P14" s="97">
        <v>11425.011176026068</v>
      </c>
      <c r="Q14" s="97">
        <v>11289.954578608667</v>
      </c>
      <c r="R14" s="97">
        <v>10950.076601155484</v>
      </c>
      <c r="S14" s="98">
        <v>11031.002109341234</v>
      </c>
      <c r="T14" s="97">
        <v>11141.955364661528</v>
      </c>
      <c r="U14" s="97">
        <v>11257.594632562907</v>
      </c>
      <c r="V14" s="97">
        <v>11385.726602258504</v>
      </c>
      <c r="W14" s="98">
        <v>11521.843862078847</v>
      </c>
      <c r="X14" s="97">
        <v>11664.710667790092</v>
      </c>
      <c r="Y14" s="97">
        <v>11823.068000843063</v>
      </c>
      <c r="Z14" s="97">
        <v>11988.549329019235</v>
      </c>
      <c r="AA14" s="100">
        <v>12157.128370990751</v>
      </c>
    </row>
    <row r="15" spans="2:27" ht="3.75" customHeight="1">
      <c r="B15" s="71"/>
      <c r="C15" s="67"/>
      <c r="D15" s="67"/>
      <c r="E15" s="67"/>
      <c r="F15" s="68"/>
      <c r="G15" s="72"/>
      <c r="H15" s="144"/>
      <c r="I15" s="97"/>
      <c r="J15" s="97"/>
      <c r="K15" s="98"/>
      <c r="L15" s="97"/>
      <c r="M15" s="97"/>
      <c r="N15" s="97"/>
      <c r="O15" s="98"/>
      <c r="P15" s="97"/>
      <c r="Q15" s="97"/>
      <c r="R15" s="97"/>
      <c r="S15" s="98"/>
      <c r="T15" s="97"/>
      <c r="U15" s="97"/>
      <c r="V15" s="97"/>
      <c r="W15" s="98"/>
      <c r="X15" s="97"/>
      <c r="Y15" s="97"/>
      <c r="Z15" s="97"/>
      <c r="AA15" s="100"/>
    </row>
    <row r="16" spans="2:27" ht="15" customHeight="1">
      <c r="B16" s="71"/>
      <c r="C16" s="67" t="s">
        <v>35</v>
      </c>
      <c r="D16" s="67"/>
      <c r="E16" s="67"/>
      <c r="F16" s="68"/>
      <c r="G16" s="72" t="s">
        <v>169</v>
      </c>
      <c r="H16" s="144">
        <v>5106.357999999998</v>
      </c>
      <c r="I16" s="97">
        <v>5066.9272891559285</v>
      </c>
      <c r="J16" s="97">
        <v>5262.619146255329</v>
      </c>
      <c r="K16" s="98">
        <v>6094.3566886211265</v>
      </c>
      <c r="L16" s="97">
        <v>1253.7416370441988</v>
      </c>
      <c r="M16" s="97">
        <v>1427.9596586624011</v>
      </c>
      <c r="N16" s="97">
        <v>1262.5544985810993</v>
      </c>
      <c r="O16" s="98">
        <v>1162.102205712299</v>
      </c>
      <c r="P16" s="97">
        <v>1340.3363665284996</v>
      </c>
      <c r="Q16" s="97">
        <v>1225.9179225051994</v>
      </c>
      <c r="R16" s="97">
        <v>1260.7829006290158</v>
      </c>
      <c r="S16" s="98">
        <v>1239.8900994932137</v>
      </c>
      <c r="T16" s="97">
        <v>1236.185989269121</v>
      </c>
      <c r="U16" s="97">
        <v>1284.3909413102774</v>
      </c>
      <c r="V16" s="97">
        <v>1342.5548560787865</v>
      </c>
      <c r="W16" s="98">
        <v>1399.487359597144</v>
      </c>
      <c r="X16" s="97">
        <v>1457.4379369467788</v>
      </c>
      <c r="Y16" s="97">
        <v>1502.12165600944</v>
      </c>
      <c r="Z16" s="97">
        <v>1546.0503340554023</v>
      </c>
      <c r="AA16" s="100">
        <v>1588.7467616095055</v>
      </c>
    </row>
    <row r="17" spans="2:27" ht="3.75" customHeight="1">
      <c r="B17" s="60"/>
      <c r="C17" s="67"/>
      <c r="D17" s="67"/>
      <c r="E17" s="67"/>
      <c r="F17" s="68"/>
      <c r="G17" s="72"/>
      <c r="H17" s="144"/>
      <c r="I17" s="97"/>
      <c r="J17" s="97"/>
      <c r="K17" s="98"/>
      <c r="L17" s="97"/>
      <c r="M17" s="97"/>
      <c r="N17" s="97"/>
      <c r="O17" s="98"/>
      <c r="P17" s="97"/>
      <c r="Q17" s="97"/>
      <c r="R17" s="97"/>
      <c r="S17" s="98"/>
      <c r="T17" s="97"/>
      <c r="U17" s="97"/>
      <c r="V17" s="97"/>
      <c r="W17" s="98"/>
      <c r="X17" s="97"/>
      <c r="Y17" s="97"/>
      <c r="Z17" s="97"/>
      <c r="AA17" s="100"/>
    </row>
    <row r="18" spans="2:27" ht="15" customHeight="1">
      <c r="B18" s="60" t="s">
        <v>65</v>
      </c>
      <c r="C18" s="61"/>
      <c r="D18" s="61"/>
      <c r="E18" s="61"/>
      <c r="F18" s="112"/>
      <c r="G18" s="72"/>
      <c r="H18" s="144"/>
      <c r="I18" s="97"/>
      <c r="J18" s="97"/>
      <c r="K18" s="98"/>
      <c r="L18" s="97"/>
      <c r="M18" s="97"/>
      <c r="N18" s="97"/>
      <c r="O18" s="98"/>
      <c r="P18" s="97"/>
      <c r="Q18" s="97"/>
      <c r="R18" s="97"/>
      <c r="S18" s="98"/>
      <c r="T18" s="97"/>
      <c r="U18" s="97"/>
      <c r="V18" s="97"/>
      <c r="W18" s="98"/>
      <c r="X18" s="97"/>
      <c r="Y18" s="97"/>
      <c r="Z18" s="97"/>
      <c r="AA18" s="100"/>
    </row>
    <row r="19" spans="2:27" ht="15" customHeight="1">
      <c r="B19" s="60"/>
      <c r="C19" s="111" t="s">
        <v>33</v>
      </c>
      <c r="D19" s="61"/>
      <c r="E19" s="61"/>
      <c r="F19" s="112"/>
      <c r="G19" s="72" t="s">
        <v>124</v>
      </c>
      <c r="H19" s="144">
        <v>68049.35</v>
      </c>
      <c r="I19" s="97">
        <v>68910.14795451987</v>
      </c>
      <c r="J19" s="97">
        <v>70148.60584321403</v>
      </c>
      <c r="K19" s="98">
        <v>75473.8325580572</v>
      </c>
      <c r="L19" s="156"/>
      <c r="M19" s="140"/>
      <c r="N19" s="140"/>
      <c r="O19" s="157"/>
      <c r="P19" s="140"/>
      <c r="Q19" s="140"/>
      <c r="R19" s="140"/>
      <c r="S19" s="157"/>
      <c r="T19" s="156"/>
      <c r="U19" s="156"/>
      <c r="V19" s="156"/>
      <c r="W19" s="157"/>
      <c r="X19" s="156"/>
      <c r="Y19" s="156"/>
      <c r="Z19" s="156"/>
      <c r="AA19" s="158"/>
    </row>
    <row r="20" spans="2:27" ht="15" customHeight="1">
      <c r="B20" s="71"/>
      <c r="C20" s="67" t="s">
        <v>34</v>
      </c>
      <c r="D20" s="67"/>
      <c r="E20" s="67"/>
      <c r="F20" s="68"/>
      <c r="G20" s="72" t="s">
        <v>125</v>
      </c>
      <c r="H20" s="144">
        <v>64520.012</v>
      </c>
      <c r="I20" s="97">
        <v>65406.08029791406</v>
      </c>
      <c r="J20" s="97">
        <v>66531.60472944276</v>
      </c>
      <c r="K20" s="98">
        <v>71454.14123572546</v>
      </c>
      <c r="L20" s="156"/>
      <c r="M20" s="140"/>
      <c r="N20" s="140"/>
      <c r="O20" s="157"/>
      <c r="P20" s="140"/>
      <c r="Q20" s="140"/>
      <c r="R20" s="140"/>
      <c r="S20" s="157"/>
      <c r="T20" s="156"/>
      <c r="U20" s="156"/>
      <c r="V20" s="156"/>
      <c r="W20" s="157"/>
      <c r="X20" s="156"/>
      <c r="Y20" s="156"/>
      <c r="Z20" s="156"/>
      <c r="AA20" s="158"/>
    </row>
    <row r="21" spans="2:27" ht="3.75" customHeight="1">
      <c r="B21" s="71"/>
      <c r="C21" s="67"/>
      <c r="D21" s="83"/>
      <c r="E21" s="67"/>
      <c r="F21" s="68"/>
      <c r="G21" s="72"/>
      <c r="H21" s="144"/>
      <c r="I21" s="97"/>
      <c r="J21" s="97"/>
      <c r="K21" s="98"/>
      <c r="L21" s="156"/>
      <c r="M21" s="156"/>
      <c r="N21" s="156"/>
      <c r="O21" s="157"/>
      <c r="P21" s="156"/>
      <c r="Q21" s="156"/>
      <c r="R21" s="156"/>
      <c r="S21" s="157"/>
      <c r="T21" s="156"/>
      <c r="U21" s="156"/>
      <c r="V21" s="156"/>
      <c r="W21" s="157"/>
      <c r="X21" s="156"/>
      <c r="Y21" s="156"/>
      <c r="Z21" s="156"/>
      <c r="AA21" s="158"/>
    </row>
    <row r="22" spans="2:27" ht="15" customHeight="1">
      <c r="B22" s="71"/>
      <c r="C22" s="111" t="s">
        <v>126</v>
      </c>
      <c r="D22" s="67"/>
      <c r="E22" s="67"/>
      <c r="F22" s="68"/>
      <c r="G22" s="72" t="s">
        <v>125</v>
      </c>
      <c r="H22" s="144">
        <v>3529.3380000000034</v>
      </c>
      <c r="I22" s="97">
        <v>3504.06765660581</v>
      </c>
      <c r="J22" s="97">
        <v>3617.001113771272</v>
      </c>
      <c r="K22" s="98">
        <v>4019.691322331739</v>
      </c>
      <c r="L22" s="156"/>
      <c r="M22" s="156"/>
      <c r="N22" s="156"/>
      <c r="O22" s="157"/>
      <c r="P22" s="156"/>
      <c r="Q22" s="156"/>
      <c r="R22" s="156"/>
      <c r="S22" s="157"/>
      <c r="T22" s="156"/>
      <c r="U22" s="156"/>
      <c r="V22" s="156"/>
      <c r="W22" s="157"/>
      <c r="X22" s="156"/>
      <c r="Y22" s="156"/>
      <c r="Z22" s="156"/>
      <c r="AA22" s="158"/>
    </row>
    <row r="23" spans="2:27" ht="15" customHeight="1">
      <c r="B23" s="60"/>
      <c r="C23" s="111" t="s">
        <v>126</v>
      </c>
      <c r="D23" s="67"/>
      <c r="E23" s="67"/>
      <c r="F23" s="68"/>
      <c r="G23" s="72" t="s">
        <v>15</v>
      </c>
      <c r="H23" s="105">
        <v>4.795742147544268</v>
      </c>
      <c r="I23" s="86">
        <v>4.666999687766902</v>
      </c>
      <c r="J23" s="86">
        <v>4.679762647844283</v>
      </c>
      <c r="K23" s="85">
        <v>4.948972360189955</v>
      </c>
      <c r="L23" s="156"/>
      <c r="M23" s="156"/>
      <c r="N23" s="156"/>
      <c r="O23" s="157"/>
      <c r="P23" s="156"/>
      <c r="Q23" s="156"/>
      <c r="R23" s="156"/>
      <c r="S23" s="157"/>
      <c r="T23" s="156"/>
      <c r="U23" s="156"/>
      <c r="V23" s="156"/>
      <c r="W23" s="157"/>
      <c r="X23" s="156"/>
      <c r="Y23" s="156"/>
      <c r="Z23" s="156"/>
      <c r="AA23" s="158"/>
    </row>
    <row r="24" spans="2:27" ht="15" customHeight="1">
      <c r="B24" s="71"/>
      <c r="C24" s="111" t="s">
        <v>66</v>
      </c>
      <c r="D24" s="67"/>
      <c r="E24" s="67"/>
      <c r="F24" s="68"/>
      <c r="G24" s="72" t="s">
        <v>125</v>
      </c>
      <c r="H24" s="144">
        <v>645.8380000000036</v>
      </c>
      <c r="I24" s="97">
        <v>418.78454437552375</v>
      </c>
      <c r="J24" s="97">
        <v>498.71427495179876</v>
      </c>
      <c r="K24" s="98">
        <v>551.5912391998761</v>
      </c>
      <c r="L24" s="156"/>
      <c r="M24" s="156"/>
      <c r="N24" s="156"/>
      <c r="O24" s="157"/>
      <c r="P24" s="156"/>
      <c r="Q24" s="156"/>
      <c r="R24" s="156"/>
      <c r="S24" s="157"/>
      <c r="T24" s="156"/>
      <c r="U24" s="156"/>
      <c r="V24" s="156"/>
      <c r="W24" s="157"/>
      <c r="X24" s="156"/>
      <c r="Y24" s="156"/>
      <c r="Z24" s="156"/>
      <c r="AA24" s="158"/>
    </row>
    <row r="25" spans="2:27" ht="15" customHeight="1">
      <c r="B25" s="71"/>
      <c r="C25" s="111" t="s">
        <v>66</v>
      </c>
      <c r="D25" s="67"/>
      <c r="E25" s="67"/>
      <c r="F25" s="68"/>
      <c r="G25" s="72" t="s">
        <v>15</v>
      </c>
      <c r="H25" s="105">
        <f>+H24/H26*100</f>
        <v>0.8775788879063748</v>
      </c>
      <c r="I25" s="86">
        <f>+I24/I26*100</f>
        <v>0.5577710048370911</v>
      </c>
      <c r="J25" s="86">
        <f>+J24/J26*100</f>
        <v>0.6452484703364563</v>
      </c>
      <c r="K25" s="85">
        <f>+K24/K26*100</f>
        <v>0.6791093091545166</v>
      </c>
      <c r="L25" s="156"/>
      <c r="M25" s="156"/>
      <c r="N25" s="156"/>
      <c r="O25" s="157"/>
      <c r="P25" s="156"/>
      <c r="Q25" s="156"/>
      <c r="R25" s="156"/>
      <c r="S25" s="157"/>
      <c r="T25" s="156"/>
      <c r="U25" s="156"/>
      <c r="V25" s="156"/>
      <c r="W25" s="157"/>
      <c r="X25" s="156"/>
      <c r="Y25" s="156"/>
      <c r="Z25" s="156"/>
      <c r="AA25" s="158"/>
    </row>
    <row r="26" spans="2:27" ht="15" customHeight="1" thickBot="1">
      <c r="B26" s="73"/>
      <c r="C26" s="145" t="s">
        <v>67</v>
      </c>
      <c r="D26" s="74"/>
      <c r="E26" s="74"/>
      <c r="F26" s="75"/>
      <c r="G26" s="76" t="s">
        <v>170</v>
      </c>
      <c r="H26" s="159">
        <v>73593.156</v>
      </c>
      <c r="I26" s="102">
        <v>75081.80610747931</v>
      </c>
      <c r="J26" s="102">
        <v>77290.26845917989</v>
      </c>
      <c r="K26" s="101">
        <v>81222.74746706107</v>
      </c>
      <c r="L26" s="160"/>
      <c r="M26" s="160"/>
      <c r="N26" s="160"/>
      <c r="O26" s="161"/>
      <c r="P26" s="160"/>
      <c r="Q26" s="160"/>
      <c r="R26" s="160"/>
      <c r="S26" s="161"/>
      <c r="T26" s="160"/>
      <c r="U26" s="160"/>
      <c r="V26" s="160"/>
      <c r="W26" s="161"/>
      <c r="X26" s="160"/>
      <c r="Y26" s="160"/>
      <c r="Z26" s="160"/>
      <c r="AA26" s="162"/>
    </row>
    <row r="27" ht="15.75" thickBot="1"/>
    <row r="28" spans="2:27" ht="18.75" customHeight="1">
      <c r="B28" s="227" t="str">
        <f>"Strednodobá predikcia "&amp;Súhrn!$H$4&amp;" - obchodná a platobná bilancia [zmena oproti predchádzajúcemu obdobiu]"</f>
        <v>Strednodobá predikcia P4Q-2014 - obchodná a platobná bilancia [zmena oproti predchádzajúcemu obdobiu]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9"/>
    </row>
    <row r="29" spans="2:27" ht="18.75" customHeight="1">
      <c r="B29" s="230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2"/>
    </row>
    <row r="30" spans="2:27" ht="15">
      <c r="B30" s="221" t="s">
        <v>30</v>
      </c>
      <c r="C30" s="222"/>
      <c r="D30" s="222"/>
      <c r="E30" s="222"/>
      <c r="F30" s="223"/>
      <c r="G30" s="226" t="s">
        <v>83</v>
      </c>
      <c r="H30" s="46" t="s">
        <v>37</v>
      </c>
      <c r="I30" s="208">
        <v>2014</v>
      </c>
      <c r="J30" s="208">
        <v>2015</v>
      </c>
      <c r="K30" s="237">
        <v>2016</v>
      </c>
      <c r="L30" s="233">
        <v>2013</v>
      </c>
      <c r="M30" s="234"/>
      <c r="N30" s="234"/>
      <c r="O30" s="234"/>
      <c r="P30" s="233">
        <v>2014</v>
      </c>
      <c r="Q30" s="234"/>
      <c r="R30" s="234"/>
      <c r="S30" s="234"/>
      <c r="T30" s="233">
        <v>2015</v>
      </c>
      <c r="U30" s="234"/>
      <c r="V30" s="234"/>
      <c r="W30" s="235"/>
      <c r="X30" s="234">
        <v>2016</v>
      </c>
      <c r="Y30" s="234"/>
      <c r="Z30" s="234"/>
      <c r="AA30" s="236"/>
    </row>
    <row r="31" spans="2:27" ht="15">
      <c r="B31" s="215"/>
      <c r="C31" s="216"/>
      <c r="D31" s="216"/>
      <c r="E31" s="216"/>
      <c r="F31" s="217"/>
      <c r="G31" s="219"/>
      <c r="H31" s="49">
        <v>2013</v>
      </c>
      <c r="I31" s="209"/>
      <c r="J31" s="209"/>
      <c r="K31" s="238"/>
      <c r="L31" s="56" t="s">
        <v>3</v>
      </c>
      <c r="M31" s="56" t="s">
        <v>4</v>
      </c>
      <c r="N31" s="56" t="s">
        <v>5</v>
      </c>
      <c r="O31" s="57" t="s">
        <v>6</v>
      </c>
      <c r="P31" s="56" t="s">
        <v>3</v>
      </c>
      <c r="Q31" s="56" t="s">
        <v>4</v>
      </c>
      <c r="R31" s="56" t="s">
        <v>5</v>
      </c>
      <c r="S31" s="57" t="s">
        <v>6</v>
      </c>
      <c r="T31" s="56" t="s">
        <v>3</v>
      </c>
      <c r="U31" s="56" t="s">
        <v>4</v>
      </c>
      <c r="V31" s="56" t="s">
        <v>5</v>
      </c>
      <c r="W31" s="57" t="s">
        <v>6</v>
      </c>
      <c r="X31" s="56" t="s">
        <v>3</v>
      </c>
      <c r="Y31" s="56" t="s">
        <v>4</v>
      </c>
      <c r="Z31" s="56" t="s">
        <v>5</v>
      </c>
      <c r="AA31" s="59" t="s">
        <v>6</v>
      </c>
    </row>
    <row r="32" spans="2:27" ht="3.75" customHeight="1">
      <c r="B32" s="60"/>
      <c r="C32" s="61"/>
      <c r="D32" s="61"/>
      <c r="E32" s="61"/>
      <c r="F32" s="62"/>
      <c r="G32" s="45"/>
      <c r="H32" s="121"/>
      <c r="I32" s="107"/>
      <c r="J32" s="107"/>
      <c r="K32" s="109"/>
      <c r="L32" s="65"/>
      <c r="M32" s="65"/>
      <c r="N32" s="65"/>
      <c r="O32" s="64"/>
      <c r="P32" s="65"/>
      <c r="Q32" s="65"/>
      <c r="R32" s="65"/>
      <c r="S32" s="64"/>
      <c r="T32" s="65"/>
      <c r="U32" s="65"/>
      <c r="V32" s="65"/>
      <c r="W32" s="64"/>
      <c r="X32" s="65"/>
      <c r="Y32" s="65"/>
      <c r="Z32" s="65"/>
      <c r="AA32" s="82"/>
    </row>
    <row r="33" spans="2:27" ht="15">
      <c r="B33" s="60" t="s">
        <v>60</v>
      </c>
      <c r="C33" s="61"/>
      <c r="D33" s="61"/>
      <c r="E33" s="61"/>
      <c r="F33" s="112"/>
      <c r="G33" s="63"/>
      <c r="H33" s="121"/>
      <c r="I33" s="107"/>
      <c r="J33" s="107"/>
      <c r="K33" s="109"/>
      <c r="L33" s="65"/>
      <c r="M33" s="65"/>
      <c r="N33" s="65"/>
      <c r="O33" s="64"/>
      <c r="P33" s="65"/>
      <c r="Q33" s="65"/>
      <c r="R33" s="65"/>
      <c r="S33" s="64"/>
      <c r="T33" s="65"/>
      <c r="U33" s="65"/>
      <c r="V33" s="65"/>
      <c r="W33" s="64"/>
      <c r="X33" s="65"/>
      <c r="Y33" s="65"/>
      <c r="Z33" s="65"/>
      <c r="AA33" s="82"/>
    </row>
    <row r="34" spans="2:27" ht="15">
      <c r="B34" s="60"/>
      <c r="C34" s="111" t="s">
        <v>33</v>
      </c>
      <c r="D34" s="61"/>
      <c r="E34" s="61"/>
      <c r="F34" s="112"/>
      <c r="G34" s="72" t="s">
        <v>50</v>
      </c>
      <c r="H34" s="126">
        <v>5.184370686015541</v>
      </c>
      <c r="I34" s="127">
        <v>4.648025671401896</v>
      </c>
      <c r="J34" s="127">
        <v>1.394409658429069</v>
      </c>
      <c r="K34" s="128">
        <v>5.933681891526547</v>
      </c>
      <c r="L34" s="86">
        <v>-0.17184857383749375</v>
      </c>
      <c r="M34" s="86">
        <v>4.230356736687213</v>
      </c>
      <c r="N34" s="86">
        <v>0.09927324740786503</v>
      </c>
      <c r="O34" s="85">
        <v>2.9525539147831097</v>
      </c>
      <c r="P34" s="86">
        <v>4.403612219874844</v>
      </c>
      <c r="Q34" s="86">
        <v>-2.4843113640710186</v>
      </c>
      <c r="R34" s="86">
        <v>-2.5167458484027065</v>
      </c>
      <c r="S34" s="85">
        <v>0.5610409406184402</v>
      </c>
      <c r="T34" s="86">
        <v>0.9110582683501889</v>
      </c>
      <c r="U34" s="86">
        <v>1.2432664832407312</v>
      </c>
      <c r="V34" s="86">
        <v>1.3879102519513538</v>
      </c>
      <c r="W34" s="85">
        <v>1.4267538390850092</v>
      </c>
      <c r="X34" s="86">
        <v>1.4663699510678754</v>
      </c>
      <c r="Y34" s="86">
        <v>1.494420956210817</v>
      </c>
      <c r="Z34" s="86">
        <v>1.5236816917569342</v>
      </c>
      <c r="AA34" s="90">
        <v>1.517949270466687</v>
      </c>
    </row>
    <row r="35" spans="2:27" ht="15">
      <c r="B35" s="71"/>
      <c r="C35" s="67"/>
      <c r="D35" s="83" t="s">
        <v>61</v>
      </c>
      <c r="E35" s="67"/>
      <c r="F35" s="68"/>
      <c r="G35" s="72" t="s">
        <v>50</v>
      </c>
      <c r="H35" s="105">
        <v>5.184372475338606</v>
      </c>
      <c r="I35" s="86">
        <v>4.896364818008152</v>
      </c>
      <c r="J35" s="86">
        <v>0.6254472526891846</v>
      </c>
      <c r="K35" s="85">
        <v>5.88710369834979</v>
      </c>
      <c r="L35" s="86">
        <v>0.6569010318156359</v>
      </c>
      <c r="M35" s="86">
        <v>2.9588691588643456</v>
      </c>
      <c r="N35" s="86">
        <v>-0.5138496658103691</v>
      </c>
      <c r="O35" s="85">
        <v>4.003582582965166</v>
      </c>
      <c r="P35" s="86">
        <v>5.774470222995248</v>
      </c>
      <c r="Q35" s="86">
        <v>-3.8943499691877292</v>
      </c>
      <c r="R35" s="86">
        <v>-2.700658414638397</v>
      </c>
      <c r="S35" s="85">
        <v>0.3543962654877504</v>
      </c>
      <c r="T35" s="86">
        <v>0.8204625668880823</v>
      </c>
      <c r="U35" s="86">
        <v>1.2122605737056205</v>
      </c>
      <c r="V35" s="86">
        <v>1.3682929333824063</v>
      </c>
      <c r="W35" s="85">
        <v>1.389108838618398</v>
      </c>
      <c r="X35" s="86">
        <v>1.435542794396767</v>
      </c>
      <c r="Y35" s="86">
        <v>1.5162282024865874</v>
      </c>
      <c r="Z35" s="86">
        <v>1.5509797871585533</v>
      </c>
      <c r="AA35" s="90">
        <v>1.522849327158852</v>
      </c>
    </row>
    <row r="36" spans="2:27" ht="15" customHeight="1">
      <c r="B36" s="71"/>
      <c r="C36" s="67"/>
      <c r="D36" s="83" t="s">
        <v>62</v>
      </c>
      <c r="E36" s="67"/>
      <c r="F36" s="68"/>
      <c r="G36" s="72" t="s">
        <v>50</v>
      </c>
      <c r="H36" s="105">
        <v>5.184372111950864</v>
      </c>
      <c r="I36" s="86">
        <v>4.44751220160245</v>
      </c>
      <c r="J36" s="86">
        <v>2.0179429234993336</v>
      </c>
      <c r="K36" s="85">
        <v>5.970935506277854</v>
      </c>
      <c r="L36" s="86">
        <v>-5.58261981812926</v>
      </c>
      <c r="M36" s="86">
        <v>8.161588294372109</v>
      </c>
      <c r="N36" s="86">
        <v>-2.11081376821501</v>
      </c>
      <c r="O36" s="85">
        <v>7.256283355704426</v>
      </c>
      <c r="P36" s="86">
        <v>-0.8598082173533612</v>
      </c>
      <c r="Q36" s="86">
        <v>1.023068453860887</v>
      </c>
      <c r="R36" s="86">
        <v>-3.505628617567268</v>
      </c>
      <c r="S36" s="85">
        <v>0.7273266408538177</v>
      </c>
      <c r="T36" s="86">
        <v>0.9836901627553942</v>
      </c>
      <c r="U36" s="86">
        <v>1.2680841931721005</v>
      </c>
      <c r="V36" s="86">
        <v>1.4036036649578847</v>
      </c>
      <c r="W36" s="85">
        <v>1.456858504875953</v>
      </c>
      <c r="X36" s="86">
        <v>1.4910059324974725</v>
      </c>
      <c r="Y36" s="86">
        <v>1.4770028944110152</v>
      </c>
      <c r="Z36" s="86">
        <v>1.5018695060033451</v>
      </c>
      <c r="AA36" s="90">
        <v>1.5140320499399849</v>
      </c>
    </row>
    <row r="37" spans="2:27" ht="3.75" customHeight="1">
      <c r="B37" s="71"/>
      <c r="C37" s="67"/>
      <c r="D37" s="67"/>
      <c r="E37" s="67"/>
      <c r="F37" s="68"/>
      <c r="G37" s="72"/>
      <c r="H37" s="79"/>
      <c r="I37" s="67"/>
      <c r="J37" s="67"/>
      <c r="K37" s="68"/>
      <c r="L37" s="67"/>
      <c r="M37" s="67"/>
      <c r="N37" s="67"/>
      <c r="O37" s="68"/>
      <c r="P37" s="67"/>
      <c r="Q37" s="67"/>
      <c r="R37" s="67"/>
      <c r="S37" s="68"/>
      <c r="T37" s="67"/>
      <c r="U37" s="67"/>
      <c r="V37" s="67"/>
      <c r="W37" s="68"/>
      <c r="X37" s="67"/>
      <c r="Y37" s="67"/>
      <c r="Z37" s="67"/>
      <c r="AA37" s="70"/>
    </row>
    <row r="38" spans="2:27" ht="15" customHeight="1">
      <c r="B38" s="71"/>
      <c r="C38" s="67" t="s">
        <v>34</v>
      </c>
      <c r="D38" s="67"/>
      <c r="E38" s="67"/>
      <c r="F38" s="68"/>
      <c r="G38" s="72" t="s">
        <v>50</v>
      </c>
      <c r="H38" s="105">
        <v>3.765851890553094</v>
      </c>
      <c r="I38" s="86">
        <v>5.100869154876662</v>
      </c>
      <c r="J38" s="86">
        <v>1.1997586812652798</v>
      </c>
      <c r="K38" s="85">
        <v>5.134592274640397</v>
      </c>
      <c r="L38" s="86">
        <v>-0.3121509716334572</v>
      </c>
      <c r="M38" s="86">
        <v>3.4041322934526193</v>
      </c>
      <c r="N38" s="86">
        <v>1.1992498714756152</v>
      </c>
      <c r="O38" s="85">
        <v>3.849939572366452</v>
      </c>
      <c r="P38" s="86">
        <v>3.6064394836510303</v>
      </c>
      <c r="Q38" s="86">
        <v>-1.9930783569921147</v>
      </c>
      <c r="R38" s="86">
        <v>-2.9228027820705478</v>
      </c>
      <c r="S38" s="85">
        <v>0.7390405668688231</v>
      </c>
      <c r="T38" s="86">
        <v>1.0058311495229901</v>
      </c>
      <c r="U38" s="86">
        <v>1.0378722954513648</v>
      </c>
      <c r="V38" s="86">
        <v>1.1381824792746897</v>
      </c>
      <c r="W38" s="85">
        <v>1.1955078896180567</v>
      </c>
      <c r="X38" s="86">
        <v>1.2399647783932721</v>
      </c>
      <c r="Y38" s="86">
        <v>1.3575761762376573</v>
      </c>
      <c r="Z38" s="86">
        <v>1.3996479438701783</v>
      </c>
      <c r="AA38" s="90">
        <v>1.406167146207224</v>
      </c>
    </row>
    <row r="39" spans="2:27" ht="15" customHeight="1">
      <c r="B39" s="71"/>
      <c r="C39" s="67"/>
      <c r="D39" s="83" t="s">
        <v>63</v>
      </c>
      <c r="E39" s="67"/>
      <c r="F39" s="68"/>
      <c r="G39" s="72" t="s">
        <v>50</v>
      </c>
      <c r="H39" s="105">
        <v>3.765849321131128</v>
      </c>
      <c r="I39" s="86">
        <v>5.684799750411855</v>
      </c>
      <c r="J39" s="86">
        <v>0.8168144699991444</v>
      </c>
      <c r="K39" s="85">
        <v>5.134592274640369</v>
      </c>
      <c r="L39" s="86">
        <v>1.8869026293501463</v>
      </c>
      <c r="M39" s="86">
        <v>2.5319167490044663</v>
      </c>
      <c r="N39" s="86">
        <v>0.9627293118187339</v>
      </c>
      <c r="O39" s="85">
        <v>2.854737145254191</v>
      </c>
      <c r="P39" s="86">
        <v>6.154974848238993</v>
      </c>
      <c r="Q39" s="86">
        <v>-2.940683461002209</v>
      </c>
      <c r="R39" s="86">
        <v>-3.1667306126293937</v>
      </c>
      <c r="S39" s="85">
        <v>0.7390405668688231</v>
      </c>
      <c r="T39" s="86">
        <v>1.0058311495229901</v>
      </c>
      <c r="U39" s="86">
        <v>1.0378722954513648</v>
      </c>
      <c r="V39" s="86">
        <v>1.1381824792746897</v>
      </c>
      <c r="W39" s="85">
        <v>1.1955078896180567</v>
      </c>
      <c r="X39" s="86">
        <v>1.2399647783932721</v>
      </c>
      <c r="Y39" s="86">
        <v>1.3575761762376573</v>
      </c>
      <c r="Z39" s="86">
        <v>1.3996479438701783</v>
      </c>
      <c r="AA39" s="90">
        <v>1.406167146207224</v>
      </c>
    </row>
    <row r="40" spans="2:27" ht="15" customHeight="1">
      <c r="B40" s="71"/>
      <c r="C40" s="67"/>
      <c r="D40" s="83" t="s">
        <v>64</v>
      </c>
      <c r="E40" s="67"/>
      <c r="F40" s="68"/>
      <c r="G40" s="72" t="s">
        <v>50</v>
      </c>
      <c r="H40" s="105">
        <v>3.7658504792060086</v>
      </c>
      <c r="I40" s="86">
        <v>4.847597837169644</v>
      </c>
      <c r="J40" s="86">
        <v>1.3671813775535355</v>
      </c>
      <c r="K40" s="85">
        <v>5.1345922746403545</v>
      </c>
      <c r="L40" s="86">
        <v>-1.3614672124216867</v>
      </c>
      <c r="M40" s="86">
        <v>3.731066257073607</v>
      </c>
      <c r="N40" s="86">
        <v>1.2408319028976535</v>
      </c>
      <c r="O40" s="85">
        <v>4.879896747787811</v>
      </c>
      <c r="P40" s="86">
        <v>1.927539151200648</v>
      </c>
      <c r="Q40" s="86">
        <v>-1.1821134818738699</v>
      </c>
      <c r="R40" s="86">
        <v>-3.010445924177205</v>
      </c>
      <c r="S40" s="85">
        <v>0.7390405668688231</v>
      </c>
      <c r="T40" s="86">
        <v>1.0058311495229901</v>
      </c>
      <c r="U40" s="86">
        <v>1.0378722954513648</v>
      </c>
      <c r="V40" s="86">
        <v>1.1381824792746897</v>
      </c>
      <c r="W40" s="85">
        <v>1.1955078896180567</v>
      </c>
      <c r="X40" s="86">
        <v>1.2399647783932721</v>
      </c>
      <c r="Y40" s="86">
        <v>1.3575761762376573</v>
      </c>
      <c r="Z40" s="86">
        <v>1.3996479438701783</v>
      </c>
      <c r="AA40" s="90">
        <v>1.406167146207224</v>
      </c>
    </row>
    <row r="41" spans="2:27" ht="3.75" customHeight="1">
      <c r="B41" s="60"/>
      <c r="C41" s="67"/>
      <c r="D41" s="67"/>
      <c r="E41" s="67"/>
      <c r="F41" s="68"/>
      <c r="G41" s="72"/>
      <c r="H41" s="79"/>
      <c r="I41" s="67"/>
      <c r="J41" s="67"/>
      <c r="K41" s="68"/>
      <c r="L41" s="67"/>
      <c r="M41" s="67"/>
      <c r="N41" s="67"/>
      <c r="O41" s="68"/>
      <c r="P41" s="67"/>
      <c r="Q41" s="67"/>
      <c r="R41" s="67"/>
      <c r="S41" s="68"/>
      <c r="T41" s="67"/>
      <c r="U41" s="67"/>
      <c r="V41" s="67"/>
      <c r="W41" s="68"/>
      <c r="X41" s="67"/>
      <c r="Y41" s="67"/>
      <c r="Z41" s="67"/>
      <c r="AA41" s="70"/>
    </row>
    <row r="42" spans="2:27" ht="15" customHeight="1">
      <c r="B42" s="60" t="s">
        <v>65</v>
      </c>
      <c r="C42" s="61"/>
      <c r="D42" s="61"/>
      <c r="E42" s="61"/>
      <c r="F42" s="112"/>
      <c r="G42" s="72"/>
      <c r="H42" s="79"/>
      <c r="I42" s="67"/>
      <c r="J42" s="67"/>
      <c r="K42" s="68"/>
      <c r="L42" s="67"/>
      <c r="M42" s="67"/>
      <c r="N42" s="67"/>
      <c r="O42" s="68"/>
      <c r="P42" s="67"/>
      <c r="Q42" s="67"/>
      <c r="R42" s="67"/>
      <c r="S42" s="68"/>
      <c r="T42" s="67"/>
      <c r="U42" s="67"/>
      <c r="V42" s="67"/>
      <c r="W42" s="68"/>
      <c r="X42" s="67"/>
      <c r="Y42" s="67"/>
      <c r="Z42" s="67"/>
      <c r="AA42" s="70"/>
    </row>
    <row r="43" spans="2:27" ht="15" customHeight="1">
      <c r="B43" s="60"/>
      <c r="C43" s="111" t="s">
        <v>33</v>
      </c>
      <c r="D43" s="61"/>
      <c r="E43" s="61"/>
      <c r="F43" s="112"/>
      <c r="G43" s="72" t="s">
        <v>50</v>
      </c>
      <c r="H43" s="105">
        <v>3.207903668508024</v>
      </c>
      <c r="I43" s="86">
        <v>1.2649613178081296</v>
      </c>
      <c r="J43" s="86">
        <v>1.7972068344876106</v>
      </c>
      <c r="K43" s="85">
        <v>7.5913507486454535</v>
      </c>
      <c r="L43" s="122"/>
      <c r="M43" s="122"/>
      <c r="N43" s="122"/>
      <c r="O43" s="123"/>
      <c r="P43" s="122"/>
      <c r="Q43" s="122"/>
      <c r="R43" s="122"/>
      <c r="S43" s="123"/>
      <c r="T43" s="122"/>
      <c r="U43" s="122"/>
      <c r="V43" s="122"/>
      <c r="W43" s="123"/>
      <c r="X43" s="122"/>
      <c r="Y43" s="122"/>
      <c r="Z43" s="122"/>
      <c r="AA43" s="125"/>
    </row>
    <row r="44" spans="2:27" ht="15" customHeight="1" thickBot="1">
      <c r="B44" s="73"/>
      <c r="C44" s="74" t="s">
        <v>34</v>
      </c>
      <c r="D44" s="74"/>
      <c r="E44" s="74"/>
      <c r="F44" s="75"/>
      <c r="G44" s="76" t="s">
        <v>50</v>
      </c>
      <c r="H44" s="106">
        <v>2.260712592199866</v>
      </c>
      <c r="I44" s="91">
        <v>1.3733232069362629</v>
      </c>
      <c r="J44" s="91">
        <v>1.7208253825976385</v>
      </c>
      <c r="K44" s="92">
        <v>7.398794191573586</v>
      </c>
      <c r="L44" s="146"/>
      <c r="M44" s="146"/>
      <c r="N44" s="146"/>
      <c r="O44" s="147"/>
      <c r="P44" s="146"/>
      <c r="Q44" s="146"/>
      <c r="R44" s="146"/>
      <c r="S44" s="147"/>
      <c r="T44" s="146"/>
      <c r="U44" s="146"/>
      <c r="V44" s="146"/>
      <c r="W44" s="147"/>
      <c r="X44" s="146"/>
      <c r="Y44" s="146"/>
      <c r="Z44" s="146"/>
      <c r="AA44" s="148"/>
    </row>
    <row r="45" ht="15">
      <c r="B45" s="51" t="s">
        <v>145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W117"/>
  <sheetViews>
    <sheetView zoomScale="80" zoomScaleNormal="80" zoomScalePageLayoutView="0" workbookViewId="0" topLeftCell="A1">
      <selection activeCell="M36" sqref="M36"/>
    </sheetView>
  </sheetViews>
  <sheetFormatPr defaultColWidth="9.140625" defaultRowHeight="15"/>
  <cols>
    <col min="1" max="2" width="3.140625" style="51" customWidth="1"/>
    <col min="3" max="3" width="36.421875" style="51" customWidth="1"/>
    <col min="4" max="23" width="7.7109375" style="51" customWidth="1"/>
    <col min="24" max="16384" width="9.140625" style="51" customWidth="1"/>
  </cols>
  <sheetData>
    <row r="1" ht="22.5" customHeight="1" thickBot="1">
      <c r="B1" s="50" t="s">
        <v>165</v>
      </c>
    </row>
    <row r="2" spans="2:23" ht="15">
      <c r="B2" s="248" t="s">
        <v>70</v>
      </c>
      <c r="C2" s="249"/>
      <c r="D2" s="247">
        <v>2013</v>
      </c>
      <c r="E2" s="245"/>
      <c r="F2" s="245"/>
      <c r="G2" s="245"/>
      <c r="H2" s="246"/>
      <c r="I2" s="245">
        <v>2014</v>
      </c>
      <c r="J2" s="245"/>
      <c r="K2" s="245"/>
      <c r="L2" s="245"/>
      <c r="M2" s="246"/>
      <c r="N2" s="245">
        <v>2015</v>
      </c>
      <c r="O2" s="245"/>
      <c r="P2" s="245"/>
      <c r="Q2" s="245"/>
      <c r="R2" s="246"/>
      <c r="S2" s="245">
        <v>2016</v>
      </c>
      <c r="T2" s="245"/>
      <c r="U2" s="245"/>
      <c r="V2" s="245"/>
      <c r="W2" s="246"/>
    </row>
    <row r="3" spans="2:23" ht="81.75" customHeight="1" thickBot="1">
      <c r="B3" s="250"/>
      <c r="C3" s="251"/>
      <c r="D3" s="163" t="s">
        <v>78</v>
      </c>
      <c r="E3" s="164" t="s">
        <v>79</v>
      </c>
      <c r="F3" s="164" t="s">
        <v>80</v>
      </c>
      <c r="G3" s="165" t="s">
        <v>81</v>
      </c>
      <c r="H3" s="166" t="s">
        <v>82</v>
      </c>
      <c r="I3" s="163" t="s">
        <v>78</v>
      </c>
      <c r="J3" s="164" t="s">
        <v>79</v>
      </c>
      <c r="K3" s="164" t="s">
        <v>80</v>
      </c>
      <c r="L3" s="165" t="s">
        <v>81</v>
      </c>
      <c r="M3" s="166" t="s">
        <v>82</v>
      </c>
      <c r="N3" s="163" t="s">
        <v>78</v>
      </c>
      <c r="O3" s="164" t="s">
        <v>79</v>
      </c>
      <c r="P3" s="164" t="s">
        <v>80</v>
      </c>
      <c r="Q3" s="165" t="s">
        <v>81</v>
      </c>
      <c r="R3" s="166" t="s">
        <v>82</v>
      </c>
      <c r="S3" s="163" t="s">
        <v>78</v>
      </c>
      <c r="T3" s="164" t="s">
        <v>79</v>
      </c>
      <c r="U3" s="164" t="s">
        <v>80</v>
      </c>
      <c r="V3" s="165" t="s">
        <v>81</v>
      </c>
      <c r="W3" s="166" t="s">
        <v>82</v>
      </c>
    </row>
    <row r="4" spans="2:23" ht="15" customHeight="1">
      <c r="B4" s="71" t="s">
        <v>76</v>
      </c>
      <c r="C4" s="70"/>
      <c r="D4" s="177">
        <v>1.4246951223339437</v>
      </c>
      <c r="E4" s="178">
        <v>1.424695469281878</v>
      </c>
      <c r="F4" s="178">
        <v>1.4</v>
      </c>
      <c r="G4" s="179">
        <v>0.941</v>
      </c>
      <c r="H4" s="180">
        <v>1.4246951223338078</v>
      </c>
      <c r="I4" s="177">
        <v>2.3499999899999864</v>
      </c>
      <c r="J4" s="178">
        <v>2.417869798327743</v>
      </c>
      <c r="K4" s="178">
        <v>2.4</v>
      </c>
      <c r="L4" s="179">
        <v>2.351</v>
      </c>
      <c r="M4" s="180">
        <v>2.6408604811917424</v>
      </c>
      <c r="N4" s="177">
        <v>2.6099933961409363</v>
      </c>
      <c r="O4" s="178">
        <v>2.6000691656083763</v>
      </c>
      <c r="P4" s="178">
        <v>2.5</v>
      </c>
      <c r="Q4" s="179">
        <v>2.651</v>
      </c>
      <c r="R4" s="180">
        <v>2.834665897072819</v>
      </c>
      <c r="S4" s="177">
        <v>3.3042273039241934</v>
      </c>
      <c r="T4" s="178">
        <v>3.547544532947522</v>
      </c>
      <c r="U4" s="178">
        <v>3.3</v>
      </c>
      <c r="V4" s="179">
        <v>2.9</v>
      </c>
      <c r="W4" s="180">
        <v>3.4409214147429035</v>
      </c>
    </row>
    <row r="5" spans="2:23" ht="15" customHeight="1">
      <c r="B5" s="71"/>
      <c r="C5" s="70" t="s">
        <v>71</v>
      </c>
      <c r="D5" s="177">
        <v>-0.74715702034743</v>
      </c>
      <c r="E5" s="178">
        <v>-0.7793190100192415</v>
      </c>
      <c r="F5" s="178">
        <v>-0.7</v>
      </c>
      <c r="G5" s="179" t="s">
        <v>108</v>
      </c>
      <c r="H5" s="180">
        <v>-0.7471570203475109</v>
      </c>
      <c r="I5" s="177">
        <v>2.103106008169675</v>
      </c>
      <c r="J5" s="178">
        <v>2.9117271820193302</v>
      </c>
      <c r="K5" s="178">
        <v>2.8</v>
      </c>
      <c r="L5" s="179" t="s">
        <v>108</v>
      </c>
      <c r="M5" s="180">
        <v>2.6529105203506376</v>
      </c>
      <c r="N5" s="177">
        <v>2.43565408347375</v>
      </c>
      <c r="O5" s="178">
        <v>2.3887293347670147</v>
      </c>
      <c r="P5" s="178">
        <v>2.3</v>
      </c>
      <c r="Q5" s="179" t="s">
        <v>108</v>
      </c>
      <c r="R5" s="180">
        <v>2.4159658485386926</v>
      </c>
      <c r="S5" s="177">
        <v>2.449669754933609</v>
      </c>
      <c r="T5" s="178">
        <v>2.711402798345741</v>
      </c>
      <c r="U5" s="178">
        <v>3.1</v>
      </c>
      <c r="V5" s="179" t="s">
        <v>108</v>
      </c>
      <c r="W5" s="180">
        <v>2.455775976213559</v>
      </c>
    </row>
    <row r="6" spans="2:23" ht="15">
      <c r="B6" s="71"/>
      <c r="C6" s="70" t="s">
        <v>72</v>
      </c>
      <c r="D6" s="177">
        <v>2.4184027107328205</v>
      </c>
      <c r="E6" s="178">
        <v>2.4184013167602325</v>
      </c>
      <c r="F6" s="178">
        <v>2.4</v>
      </c>
      <c r="G6" s="179" t="s">
        <v>108</v>
      </c>
      <c r="H6" s="180">
        <v>2.418402710732903</v>
      </c>
      <c r="I6" s="177">
        <v>4.110639058149829</v>
      </c>
      <c r="J6" s="178">
        <v>2.0423142139077033</v>
      </c>
      <c r="K6" s="178">
        <v>4.2</v>
      </c>
      <c r="L6" s="179" t="s">
        <v>108</v>
      </c>
      <c r="M6" s="180">
        <v>2.6706447049114512</v>
      </c>
      <c r="N6" s="177">
        <v>1.7597761862347028</v>
      </c>
      <c r="O6" s="178">
        <v>-3.8462206595765935</v>
      </c>
      <c r="P6" s="178">
        <v>1.2</v>
      </c>
      <c r="Q6" s="179" t="s">
        <v>108</v>
      </c>
      <c r="R6" s="180">
        <v>0.9081673793700951</v>
      </c>
      <c r="S6" s="177">
        <v>1.3788349050594064</v>
      </c>
      <c r="T6" s="178">
        <v>-0.24469716071515712</v>
      </c>
      <c r="U6" s="178">
        <v>1.9</v>
      </c>
      <c r="V6" s="179" t="s">
        <v>108</v>
      </c>
      <c r="W6" s="180">
        <v>1.5158331730223518</v>
      </c>
    </row>
    <row r="7" spans="2:23" ht="15">
      <c r="B7" s="71"/>
      <c r="C7" s="70" t="s">
        <v>73</v>
      </c>
      <c r="D7" s="177">
        <v>-2.65231562206003</v>
      </c>
      <c r="E7" s="178">
        <v>-2.6523205096756874</v>
      </c>
      <c r="F7" s="178">
        <v>-2.7</v>
      </c>
      <c r="G7" s="179" t="s">
        <v>108</v>
      </c>
      <c r="H7" s="180">
        <v>-2.652315622060042</v>
      </c>
      <c r="I7" s="177">
        <v>3.5761512317243955</v>
      </c>
      <c r="J7" s="178">
        <v>4.786120328708443</v>
      </c>
      <c r="K7" s="178">
        <v>4.1</v>
      </c>
      <c r="L7" s="179" t="s">
        <v>108</v>
      </c>
      <c r="M7" s="180">
        <v>3.8552382928870754</v>
      </c>
      <c r="N7" s="177">
        <v>3.3495333315395754</v>
      </c>
      <c r="O7" s="178">
        <v>2.7251846642996735</v>
      </c>
      <c r="P7" s="178">
        <v>2.5</v>
      </c>
      <c r="Q7" s="179" t="s">
        <v>108</v>
      </c>
      <c r="R7" s="180">
        <v>3.5155396352901436</v>
      </c>
      <c r="S7" s="177">
        <v>2.9580054757928593</v>
      </c>
      <c r="T7" s="178">
        <v>1.3973964642841619</v>
      </c>
      <c r="U7" s="178">
        <v>4.3</v>
      </c>
      <c r="V7" s="179" t="s">
        <v>108</v>
      </c>
      <c r="W7" s="180">
        <v>3.9138514828737536</v>
      </c>
    </row>
    <row r="8" spans="2:23" ht="15">
      <c r="B8" s="71"/>
      <c r="C8" s="70" t="s">
        <v>74</v>
      </c>
      <c r="D8" s="177">
        <v>5.184370686015541</v>
      </c>
      <c r="E8" s="178">
        <v>5.184369261236332</v>
      </c>
      <c r="F8" s="178">
        <v>5.2</v>
      </c>
      <c r="G8" s="179">
        <v>4.459</v>
      </c>
      <c r="H8" s="180">
        <v>5.184370686015671</v>
      </c>
      <c r="I8" s="177">
        <v>4.648025671401896</v>
      </c>
      <c r="J8" s="178">
        <v>4.554014855642885</v>
      </c>
      <c r="K8" s="178">
        <v>4.6</v>
      </c>
      <c r="L8" s="179">
        <v>6.335</v>
      </c>
      <c r="M8" s="180">
        <v>5.265485487387611</v>
      </c>
      <c r="N8" s="177">
        <v>1.394409658429069</v>
      </c>
      <c r="O8" s="178">
        <v>4.266977038499609</v>
      </c>
      <c r="P8" s="178">
        <v>4.4</v>
      </c>
      <c r="Q8" s="179">
        <v>6.429</v>
      </c>
      <c r="R8" s="180">
        <v>5.056671353358744</v>
      </c>
      <c r="S8" s="177">
        <v>5.933681891526547</v>
      </c>
      <c r="T8" s="178">
        <v>5.965209304366126</v>
      </c>
      <c r="U8" s="178">
        <v>5.6</v>
      </c>
      <c r="V8" s="179">
        <v>6</v>
      </c>
      <c r="W8" s="180">
        <v>6.153348528770097</v>
      </c>
    </row>
    <row r="9" spans="2:23" ht="15">
      <c r="B9" s="71"/>
      <c r="C9" s="70" t="s">
        <v>75</v>
      </c>
      <c r="D9" s="177">
        <v>3.765851890553094</v>
      </c>
      <c r="E9" s="178">
        <v>3.7658512379524556</v>
      </c>
      <c r="F9" s="178">
        <v>3.8</v>
      </c>
      <c r="G9" s="179">
        <v>2.893</v>
      </c>
      <c r="H9" s="180">
        <v>3.7658518905530736</v>
      </c>
      <c r="I9" s="177">
        <v>5.100869154876662</v>
      </c>
      <c r="J9" s="178">
        <v>5.692641657543818</v>
      </c>
      <c r="K9" s="178">
        <v>5.7</v>
      </c>
      <c r="L9" s="179">
        <v>6.573</v>
      </c>
      <c r="M9" s="180">
        <v>5.4775635041233395</v>
      </c>
      <c r="N9" s="177">
        <v>1.1997586812652798</v>
      </c>
      <c r="O9" s="178">
        <v>3.3728554979812975</v>
      </c>
      <c r="P9" s="178">
        <v>4</v>
      </c>
      <c r="Q9" s="179">
        <v>6.11</v>
      </c>
      <c r="R9" s="180">
        <v>4.637553754656776</v>
      </c>
      <c r="S9" s="177">
        <v>5.134592274640397</v>
      </c>
      <c r="T9" s="178">
        <v>4.713004185410785</v>
      </c>
      <c r="U9" s="178">
        <v>5.5</v>
      </c>
      <c r="V9" s="179">
        <v>5.84</v>
      </c>
      <c r="W9" s="180">
        <v>5.424972987434984</v>
      </c>
    </row>
    <row r="10" spans="2:23" ht="3.75" customHeight="1">
      <c r="B10" s="71"/>
      <c r="C10" s="70"/>
      <c r="D10" s="177"/>
      <c r="E10" s="178"/>
      <c r="F10" s="178"/>
      <c r="G10" s="179"/>
      <c r="H10" s="180"/>
      <c r="I10" s="177"/>
      <c r="J10" s="178"/>
      <c r="K10" s="178"/>
      <c r="L10" s="179"/>
      <c r="M10" s="180"/>
      <c r="N10" s="177"/>
      <c r="O10" s="178"/>
      <c r="P10" s="178"/>
      <c r="Q10" s="179"/>
      <c r="R10" s="180"/>
      <c r="S10" s="177"/>
      <c r="T10" s="178"/>
      <c r="U10" s="178"/>
      <c r="V10" s="179"/>
      <c r="W10" s="180"/>
    </row>
    <row r="11" spans="2:23" ht="15">
      <c r="B11" s="71" t="s">
        <v>38</v>
      </c>
      <c r="C11" s="70"/>
      <c r="D11" s="177">
        <v>1.4650251048903016</v>
      </c>
      <c r="E11" s="179">
        <v>1.460878177616376</v>
      </c>
      <c r="F11" s="179">
        <v>1.5</v>
      </c>
      <c r="G11" s="179" t="s">
        <v>108</v>
      </c>
      <c r="H11" s="180">
        <v>1.465</v>
      </c>
      <c r="I11" s="177">
        <v>-0.05686621554698945</v>
      </c>
      <c r="J11" s="178">
        <v>0.13069168950689639</v>
      </c>
      <c r="K11" s="178">
        <v>-0.1</v>
      </c>
      <c r="L11" s="179" t="s">
        <v>108</v>
      </c>
      <c r="M11" s="180">
        <v>-0.035</v>
      </c>
      <c r="N11" s="177">
        <v>0.4716765065972055</v>
      </c>
      <c r="O11" s="178">
        <v>1.036614814626154</v>
      </c>
      <c r="P11" s="178">
        <v>0.7</v>
      </c>
      <c r="Q11" s="179" t="s">
        <v>108</v>
      </c>
      <c r="R11" s="180">
        <v>0.993</v>
      </c>
      <c r="S11" s="177">
        <v>1.7782023000009701</v>
      </c>
      <c r="T11" s="178">
        <v>1.9240697408834218</v>
      </c>
      <c r="U11" s="178">
        <v>1.4</v>
      </c>
      <c r="V11" s="179" t="s">
        <v>108</v>
      </c>
      <c r="W11" s="180">
        <v>1.16</v>
      </c>
    </row>
    <row r="12" spans="2:23" ht="3.75" customHeight="1">
      <c r="B12" s="71"/>
      <c r="C12" s="70"/>
      <c r="D12" s="68"/>
      <c r="E12" s="68"/>
      <c r="F12" s="68"/>
      <c r="G12" s="68"/>
      <c r="H12" s="180"/>
      <c r="I12" s="177"/>
      <c r="J12" s="178"/>
      <c r="K12" s="178"/>
      <c r="L12" s="179"/>
      <c r="M12" s="180"/>
      <c r="N12" s="177"/>
      <c r="O12" s="178"/>
      <c r="P12" s="178"/>
      <c r="Q12" s="179"/>
      <c r="R12" s="180"/>
      <c r="S12" s="177"/>
      <c r="T12" s="178"/>
      <c r="U12" s="178"/>
      <c r="V12" s="179"/>
      <c r="W12" s="180"/>
    </row>
    <row r="13" spans="2:23" ht="15">
      <c r="B13" s="71" t="s">
        <v>171</v>
      </c>
      <c r="C13" s="70"/>
      <c r="D13" s="177">
        <v>-0.7776094464108354</v>
      </c>
      <c r="E13" s="179">
        <v>-0.6935310104357106</v>
      </c>
      <c r="F13" s="179">
        <v>-0.8</v>
      </c>
      <c r="G13" s="179">
        <v>-0.7695789950203675</v>
      </c>
      <c r="H13" s="180">
        <v>0.04</v>
      </c>
      <c r="I13" s="177">
        <v>1.1439688935982417</v>
      </c>
      <c r="J13" s="178">
        <v>1.0073222124644898</v>
      </c>
      <c r="K13" s="178">
        <v>0.8</v>
      </c>
      <c r="L13" s="179">
        <v>0.6843065693430361</v>
      </c>
      <c r="M13" s="180">
        <v>0.976</v>
      </c>
      <c r="N13" s="177">
        <v>0.664541619508924</v>
      </c>
      <c r="O13" s="178">
        <v>0.4274063579373655</v>
      </c>
      <c r="P13" s="178">
        <v>0.7</v>
      </c>
      <c r="Q13" s="179">
        <v>0.5890348889896018</v>
      </c>
      <c r="R13" s="180">
        <v>0.609</v>
      </c>
      <c r="S13" s="177">
        <v>0.538279128893663</v>
      </c>
      <c r="T13" s="178">
        <v>0.5112585156242355</v>
      </c>
      <c r="U13" s="178">
        <v>0.6</v>
      </c>
      <c r="V13" s="179" t="s">
        <v>108</v>
      </c>
      <c r="W13" s="180">
        <v>0.555</v>
      </c>
    </row>
    <row r="14" spans="2:23" ht="15">
      <c r="B14" s="71" t="s">
        <v>77</v>
      </c>
      <c r="C14" s="70"/>
      <c r="D14" s="177">
        <v>14.215914189958538</v>
      </c>
      <c r="E14" s="178">
        <v>14.216446900803078</v>
      </c>
      <c r="F14" s="178">
        <v>14.2</v>
      </c>
      <c r="G14" s="179">
        <v>14.218</v>
      </c>
      <c r="H14" s="180">
        <v>14.229</v>
      </c>
      <c r="I14" s="177">
        <v>13.346923773646967</v>
      </c>
      <c r="J14" s="178">
        <v>13.506137135060234</v>
      </c>
      <c r="K14" s="178">
        <v>13.4</v>
      </c>
      <c r="L14" s="179">
        <v>13.862</v>
      </c>
      <c r="M14" s="180">
        <v>13.375</v>
      </c>
      <c r="N14" s="177">
        <v>12.60801396094084</v>
      </c>
      <c r="O14" s="178">
        <v>13.03237451672615</v>
      </c>
      <c r="P14" s="178">
        <v>12.8</v>
      </c>
      <c r="Q14" s="179">
        <v>13.229</v>
      </c>
      <c r="R14" s="180">
        <v>12.811</v>
      </c>
      <c r="S14" s="177">
        <v>11.86783860392211</v>
      </c>
      <c r="T14" s="178">
        <v>12.23292822228534</v>
      </c>
      <c r="U14" s="178">
        <v>12.1</v>
      </c>
      <c r="V14" s="179">
        <v>12.757</v>
      </c>
      <c r="W14" s="180">
        <v>12.225</v>
      </c>
    </row>
    <row r="15" spans="2:23" ht="15">
      <c r="B15" s="71" t="s">
        <v>106</v>
      </c>
      <c r="C15" s="70"/>
      <c r="D15" s="177">
        <v>2.3602484472049525</v>
      </c>
      <c r="E15" s="178">
        <v>2.360248447204971</v>
      </c>
      <c r="F15" s="178" t="s">
        <v>108</v>
      </c>
      <c r="G15" s="179" t="s">
        <v>108</v>
      </c>
      <c r="H15" s="180" t="s">
        <v>108</v>
      </c>
      <c r="I15" s="265">
        <v>4.172258613506827</v>
      </c>
      <c r="J15" s="178">
        <v>4.247572815533984</v>
      </c>
      <c r="K15" s="178" t="s">
        <v>108</v>
      </c>
      <c r="L15" s="179" t="s">
        <v>108</v>
      </c>
      <c r="M15" s="180" t="s">
        <v>108</v>
      </c>
      <c r="N15" s="265">
        <v>2.763809849327842</v>
      </c>
      <c r="O15" s="178">
        <v>3.259604190919685</v>
      </c>
      <c r="P15" s="178" t="s">
        <v>108</v>
      </c>
      <c r="Q15" s="179" t="s">
        <v>108</v>
      </c>
      <c r="R15" s="180" t="s">
        <v>108</v>
      </c>
      <c r="S15" s="265">
        <v>4.039105449077283</v>
      </c>
      <c r="T15" s="178">
        <v>4.171364148816226</v>
      </c>
      <c r="U15" s="178" t="s">
        <v>108</v>
      </c>
      <c r="V15" s="179" t="s">
        <v>108</v>
      </c>
      <c r="W15" s="180" t="s">
        <v>108</v>
      </c>
    </row>
    <row r="16" spans="2:23" ht="15">
      <c r="B16" s="71" t="s">
        <v>100</v>
      </c>
      <c r="C16" s="70"/>
      <c r="D16" s="177">
        <v>2.564149131359855</v>
      </c>
      <c r="E16" s="178" t="s">
        <v>108</v>
      </c>
      <c r="F16" s="178">
        <v>2.6</v>
      </c>
      <c r="G16" s="179" t="s">
        <v>108</v>
      </c>
      <c r="H16" s="180">
        <v>0.797848133304683</v>
      </c>
      <c r="I16" s="177">
        <v>3.8198545460883793</v>
      </c>
      <c r="J16" s="178" t="s">
        <v>108</v>
      </c>
      <c r="K16" s="178">
        <v>3.5</v>
      </c>
      <c r="L16" s="179" t="s">
        <v>108</v>
      </c>
      <c r="M16" s="180">
        <v>3.4106861546132876</v>
      </c>
      <c r="N16" s="177">
        <v>2.8053836368638656</v>
      </c>
      <c r="O16" s="178" t="s">
        <v>108</v>
      </c>
      <c r="P16" s="178">
        <v>2.2</v>
      </c>
      <c r="Q16" s="179" t="s">
        <v>108</v>
      </c>
      <c r="R16" s="180">
        <v>3.5813740743918316</v>
      </c>
      <c r="S16" s="177">
        <v>4.020565598008034</v>
      </c>
      <c r="T16" s="178" t="s">
        <v>108</v>
      </c>
      <c r="U16" s="178">
        <v>3</v>
      </c>
      <c r="V16" s="179" t="s">
        <v>108</v>
      </c>
      <c r="W16" s="180">
        <v>3.933468433035287</v>
      </c>
    </row>
    <row r="17" spans="2:23" ht="3.75" customHeight="1">
      <c r="B17" s="71"/>
      <c r="C17" s="70"/>
      <c r="D17" s="177"/>
      <c r="E17" s="178"/>
      <c r="F17" s="178"/>
      <c r="G17" s="179"/>
      <c r="H17" s="180"/>
      <c r="I17" s="177"/>
      <c r="J17" s="178"/>
      <c r="K17" s="178"/>
      <c r="L17" s="179"/>
      <c r="M17" s="180"/>
      <c r="N17" s="177"/>
      <c r="O17" s="178"/>
      <c r="P17" s="178"/>
      <c r="Q17" s="179"/>
      <c r="R17" s="180"/>
      <c r="S17" s="177"/>
      <c r="T17" s="178"/>
      <c r="U17" s="178"/>
      <c r="V17" s="179"/>
      <c r="W17" s="180"/>
    </row>
    <row r="18" spans="2:23" ht="15">
      <c r="B18" s="71" t="s">
        <v>68</v>
      </c>
      <c r="C18" s="70"/>
      <c r="D18" s="177" t="s">
        <v>108</v>
      </c>
      <c r="E18" s="185">
        <v>-2.63</v>
      </c>
      <c r="F18" s="178">
        <v>-2.6</v>
      </c>
      <c r="G18" s="179">
        <v>-2.762</v>
      </c>
      <c r="H18" s="180">
        <v>-2.6271057053185762</v>
      </c>
      <c r="I18" s="177" t="s">
        <v>108</v>
      </c>
      <c r="J18" s="185">
        <v>-2.93</v>
      </c>
      <c r="K18" s="178">
        <v>-3</v>
      </c>
      <c r="L18" s="179">
        <v>-2.892</v>
      </c>
      <c r="M18" s="180">
        <v>-2.8617156513897215</v>
      </c>
      <c r="N18" s="177" t="s">
        <v>108</v>
      </c>
      <c r="O18" s="185">
        <v>-2.29</v>
      </c>
      <c r="P18" s="178">
        <v>-2.6</v>
      </c>
      <c r="Q18" s="179">
        <v>-2.342</v>
      </c>
      <c r="R18" s="180">
        <v>-2.6444331169755886</v>
      </c>
      <c r="S18" s="177" t="s">
        <v>108</v>
      </c>
      <c r="T18" s="185">
        <v>-1.43</v>
      </c>
      <c r="U18" s="178">
        <v>-2.3</v>
      </c>
      <c r="V18" s="179">
        <v>-1.345</v>
      </c>
      <c r="W18" s="180">
        <v>-2.1604457326986988</v>
      </c>
    </row>
    <row r="19" spans="2:23" ht="15">
      <c r="B19" s="71" t="s">
        <v>98</v>
      </c>
      <c r="C19" s="70"/>
      <c r="D19" s="177" t="s">
        <v>108</v>
      </c>
      <c r="E19" s="185">
        <v>54.59527921319205</v>
      </c>
      <c r="F19" s="178">
        <v>54.6</v>
      </c>
      <c r="G19" s="179">
        <v>55.418</v>
      </c>
      <c r="H19" s="180">
        <v>54.595</v>
      </c>
      <c r="I19" s="177" t="s">
        <v>108</v>
      </c>
      <c r="J19" s="185">
        <v>54.1</v>
      </c>
      <c r="K19" s="178">
        <v>54.1</v>
      </c>
      <c r="L19" s="179">
        <v>55.653</v>
      </c>
      <c r="M19" s="180">
        <v>54.449</v>
      </c>
      <c r="N19" s="177" t="s">
        <v>108</v>
      </c>
      <c r="O19" s="185">
        <v>54.4</v>
      </c>
      <c r="P19" s="178">
        <v>54.9</v>
      </c>
      <c r="Q19" s="179">
        <v>55.74</v>
      </c>
      <c r="R19" s="180">
        <v>54.623</v>
      </c>
      <c r="S19" s="177" t="s">
        <v>108</v>
      </c>
      <c r="T19" s="185">
        <v>52.3</v>
      </c>
      <c r="U19" s="178">
        <v>54.7</v>
      </c>
      <c r="V19" s="179">
        <v>54.54</v>
      </c>
      <c r="W19" s="180">
        <v>54.833</v>
      </c>
    </row>
    <row r="20" spans="2:23" ht="3.75" customHeight="1">
      <c r="B20" s="71"/>
      <c r="C20" s="70"/>
      <c r="D20" s="177"/>
      <c r="E20" s="178"/>
      <c r="F20" s="179"/>
      <c r="G20" s="179"/>
      <c r="H20" s="180"/>
      <c r="I20" s="177"/>
      <c r="J20" s="178"/>
      <c r="K20" s="179"/>
      <c r="L20" s="179"/>
      <c r="M20" s="180"/>
      <c r="N20" s="177"/>
      <c r="O20" s="178"/>
      <c r="P20" s="179"/>
      <c r="Q20" s="179"/>
      <c r="R20" s="180"/>
      <c r="S20" s="177"/>
      <c r="T20" s="178"/>
      <c r="U20" s="179"/>
      <c r="V20" s="179"/>
      <c r="W20" s="180"/>
    </row>
    <row r="21" spans="2:23" ht="15.75" thickBot="1">
      <c r="B21" s="73" t="s">
        <v>69</v>
      </c>
      <c r="C21" s="77"/>
      <c r="D21" s="181">
        <v>0.8775788879063748</v>
      </c>
      <c r="E21" s="182">
        <v>2.103261416995567</v>
      </c>
      <c r="F21" s="183">
        <v>0.8</v>
      </c>
      <c r="G21" s="183">
        <v>2.149</v>
      </c>
      <c r="H21" s="184">
        <v>2.1044048353669993</v>
      </c>
      <c r="I21" s="181">
        <v>0.5577710048370911</v>
      </c>
      <c r="J21" s="182">
        <v>0.739339853833003</v>
      </c>
      <c r="K21" s="183">
        <v>0.5</v>
      </c>
      <c r="L21" s="183">
        <v>1.902</v>
      </c>
      <c r="M21" s="184">
        <v>0.9444659226132448</v>
      </c>
      <c r="N21" s="181">
        <v>0.6452484703364563</v>
      </c>
      <c r="O21" s="182">
        <v>1.2203877586726914</v>
      </c>
      <c r="P21" s="183">
        <v>0.2</v>
      </c>
      <c r="Q21" s="183">
        <v>2.235</v>
      </c>
      <c r="R21" s="184">
        <v>1.0591097658117443</v>
      </c>
      <c r="S21" s="181">
        <v>0.6791093091545166</v>
      </c>
      <c r="T21" s="182">
        <v>2.1861131125702413</v>
      </c>
      <c r="U21" s="183">
        <v>0.3</v>
      </c>
      <c r="V21" s="183">
        <v>2.401</v>
      </c>
      <c r="W21" s="184">
        <v>1.49572250426557</v>
      </c>
    </row>
    <row r="22" ht="15">
      <c r="B22" s="51" t="s">
        <v>166</v>
      </c>
    </row>
    <row r="23" ht="15">
      <c r="B23" s="51" t="str">
        <f>"Národná banka Slovenska - Strednodobá predikcia "&amp;Súhrn!H4&amp;""</f>
        <v>Národná banka Slovenska - Strednodobá predikcia P4Q-2014</v>
      </c>
    </row>
    <row r="24" ht="15">
      <c r="B24" s="51" t="s">
        <v>173</v>
      </c>
    </row>
    <row r="25" ht="15">
      <c r="B25" s="51" t="s">
        <v>147</v>
      </c>
    </row>
    <row r="26" ht="15">
      <c r="B26" s="51" t="s">
        <v>150</v>
      </c>
    </row>
    <row r="27" ht="15">
      <c r="B27" s="51" t="s">
        <v>151</v>
      </c>
    </row>
    <row r="31" spans="4:7" ht="15">
      <c r="D31" s="167"/>
      <c r="E31" s="167"/>
      <c r="F31" s="167"/>
      <c r="G31" s="168"/>
    </row>
    <row r="32" spans="4:7" ht="15">
      <c r="D32" s="176"/>
      <c r="E32" s="176"/>
      <c r="F32" s="176"/>
      <c r="G32" s="176"/>
    </row>
    <row r="33" spans="4:7" ht="15">
      <c r="D33" s="175"/>
      <c r="E33" s="175"/>
      <c r="F33" s="175"/>
      <c r="G33" s="175"/>
    </row>
    <row r="34" spans="4:7" ht="15">
      <c r="D34" s="175"/>
      <c r="E34" s="175"/>
      <c r="F34" s="175"/>
      <c r="G34" s="175"/>
    </row>
    <row r="35" spans="4:7" ht="15">
      <c r="D35" s="175"/>
      <c r="E35" s="175"/>
      <c r="F35" s="175"/>
      <c r="G35" s="175"/>
    </row>
    <row r="36" spans="4:7" ht="15">
      <c r="D36" s="175"/>
      <c r="E36" s="175"/>
      <c r="F36" s="175"/>
      <c r="G36" s="175"/>
    </row>
    <row r="37" spans="4:7" ht="15">
      <c r="D37" s="174"/>
      <c r="E37" s="174"/>
      <c r="F37" s="174"/>
      <c r="G37" s="174"/>
    </row>
    <row r="38" spans="4:7" ht="15">
      <c r="D38" s="175"/>
      <c r="E38" s="175"/>
      <c r="F38" s="175"/>
      <c r="G38" s="175"/>
    </row>
    <row r="39" spans="4:7" ht="15">
      <c r="D39" s="174"/>
      <c r="E39" s="174"/>
      <c r="F39" s="174"/>
      <c r="G39" s="174"/>
    </row>
    <row r="40" spans="4:7" ht="15">
      <c r="D40" s="175"/>
      <c r="E40" s="175"/>
      <c r="F40" s="175"/>
      <c r="G40" s="175"/>
    </row>
    <row r="41" spans="4:7" ht="15">
      <c r="D41" s="175"/>
      <c r="E41" s="175"/>
      <c r="F41" s="175"/>
      <c r="G41" s="175"/>
    </row>
    <row r="42" spans="4:7" ht="15">
      <c r="D42" s="175"/>
      <c r="E42" s="175"/>
      <c r="F42" s="175"/>
      <c r="G42" s="175"/>
    </row>
    <row r="43" spans="4:7" ht="15">
      <c r="D43" s="175"/>
      <c r="E43" s="175"/>
      <c r="F43" s="175"/>
      <c r="G43" s="175"/>
    </row>
    <row r="44" spans="4:7" ht="15">
      <c r="D44" s="174"/>
      <c r="E44" s="174"/>
      <c r="F44" s="174"/>
      <c r="G44" s="174"/>
    </row>
    <row r="45" spans="4:7" ht="15">
      <c r="D45" s="175"/>
      <c r="E45" s="175"/>
      <c r="F45" s="175"/>
      <c r="G45" s="175"/>
    </row>
    <row r="46" spans="4:7" ht="15">
      <c r="D46" s="175"/>
      <c r="E46" s="175"/>
      <c r="F46" s="175"/>
      <c r="G46" s="175"/>
    </row>
    <row r="47" spans="4:7" ht="15">
      <c r="D47" s="174"/>
      <c r="E47" s="175"/>
      <c r="F47" s="174"/>
      <c r="G47" s="174"/>
    </row>
    <row r="48" spans="4:7" ht="15">
      <c r="D48" s="175"/>
      <c r="E48" s="175"/>
      <c r="F48" s="175"/>
      <c r="G48" s="175"/>
    </row>
    <row r="49" spans="4:7" ht="15">
      <c r="D49" s="174"/>
      <c r="E49" s="174"/>
      <c r="F49" s="174"/>
      <c r="G49" s="174"/>
    </row>
    <row r="50" spans="4:7" ht="15">
      <c r="D50" s="174"/>
      <c r="E50" s="174"/>
      <c r="F50" s="174"/>
      <c r="G50" s="174"/>
    </row>
    <row r="53" spans="4:7" ht="15">
      <c r="D53" s="167"/>
      <c r="E53" s="167"/>
      <c r="F53" s="167"/>
      <c r="G53" s="168"/>
    </row>
    <row r="54" spans="4:7" ht="15">
      <c r="D54" s="176"/>
      <c r="E54" s="176"/>
      <c r="F54" s="176"/>
      <c r="G54" s="176"/>
    </row>
    <row r="55" spans="4:7" ht="15">
      <c r="D55" s="175"/>
      <c r="E55" s="175"/>
      <c r="F55" s="175"/>
      <c r="G55" s="175"/>
    </row>
    <row r="56" spans="4:7" ht="15">
      <c r="D56" s="175"/>
      <c r="E56" s="175"/>
      <c r="F56" s="175"/>
      <c r="G56" s="175"/>
    </row>
    <row r="57" spans="4:7" ht="15">
      <c r="D57" s="175"/>
      <c r="E57" s="175"/>
      <c r="F57" s="175"/>
      <c r="G57" s="175"/>
    </row>
    <row r="58" spans="4:7" ht="15">
      <c r="D58" s="175"/>
      <c r="E58" s="175"/>
      <c r="F58" s="175"/>
      <c r="G58" s="175"/>
    </row>
    <row r="59" spans="4:7" ht="15">
      <c r="D59" s="175"/>
      <c r="E59" s="175"/>
      <c r="F59" s="175"/>
      <c r="G59" s="175"/>
    </row>
    <row r="60" spans="4:7" ht="15">
      <c r="D60" s="175"/>
      <c r="E60" s="175"/>
      <c r="F60" s="175"/>
      <c r="G60" s="175"/>
    </row>
    <row r="61" spans="4:7" ht="15">
      <c r="D61" s="174"/>
      <c r="E61" s="174"/>
      <c r="F61" s="174"/>
      <c r="G61" s="174"/>
    </row>
    <row r="62" spans="4:7" ht="15">
      <c r="D62" s="175"/>
      <c r="E62" s="175"/>
      <c r="F62" s="175"/>
      <c r="G62" s="175"/>
    </row>
    <row r="63" spans="4:7" ht="15">
      <c r="D63" s="175"/>
      <c r="E63" s="175"/>
      <c r="F63" s="175"/>
      <c r="G63" s="175"/>
    </row>
    <row r="64" spans="4:7" ht="15">
      <c r="D64" s="175"/>
      <c r="E64" s="175"/>
      <c r="F64" s="175"/>
      <c r="G64" s="175"/>
    </row>
    <row r="65" spans="4:7" ht="15">
      <c r="D65" s="175"/>
      <c r="E65" s="175"/>
      <c r="F65" s="175"/>
      <c r="G65" s="175"/>
    </row>
    <row r="66" spans="4:7" ht="15">
      <c r="D66" s="175"/>
      <c r="E66" s="175"/>
      <c r="F66" s="175"/>
      <c r="G66" s="175"/>
    </row>
    <row r="67" spans="4:7" ht="15">
      <c r="D67" s="175"/>
      <c r="E67" s="175"/>
      <c r="F67" s="175"/>
      <c r="G67" s="175"/>
    </row>
    <row r="68" spans="4:7" ht="15">
      <c r="D68" s="175"/>
      <c r="E68" s="175"/>
      <c r="F68" s="175"/>
      <c r="G68" s="175"/>
    </row>
    <row r="69" spans="4:7" ht="15">
      <c r="D69" s="175"/>
      <c r="E69" s="175"/>
      <c r="F69" s="175"/>
      <c r="G69" s="175"/>
    </row>
    <row r="70" spans="4:7" ht="15">
      <c r="D70" s="175"/>
      <c r="E70" s="175"/>
      <c r="F70" s="175"/>
      <c r="G70" s="175"/>
    </row>
    <row r="71" spans="4:7" ht="15">
      <c r="D71" s="174"/>
      <c r="E71" s="174"/>
      <c r="F71" s="174"/>
      <c r="G71" s="174"/>
    </row>
    <row r="72" spans="4:7" ht="15">
      <c r="D72" s="175"/>
      <c r="E72" s="175"/>
      <c r="F72" s="175"/>
      <c r="G72" s="175"/>
    </row>
    <row r="73" spans="4:7" ht="15">
      <c r="D73" s="167"/>
      <c r="E73" s="167"/>
      <c r="F73" s="167"/>
      <c r="G73" s="168"/>
    </row>
    <row r="75" spans="4:7" ht="15">
      <c r="D75" s="167"/>
      <c r="E75" s="167"/>
      <c r="F75" s="167"/>
      <c r="G75" s="168"/>
    </row>
    <row r="76" spans="4:7" ht="15">
      <c r="D76" s="176"/>
      <c r="E76" s="176"/>
      <c r="F76" s="176"/>
      <c r="G76" s="176"/>
    </row>
    <row r="77" spans="4:7" ht="15">
      <c r="D77" s="175"/>
      <c r="E77" s="175"/>
      <c r="F77" s="175"/>
      <c r="G77" s="175"/>
    </row>
    <row r="78" spans="4:7" ht="15">
      <c r="D78" s="175"/>
      <c r="E78" s="175"/>
      <c r="F78" s="175"/>
      <c r="G78" s="175"/>
    </row>
    <row r="79" spans="4:7" ht="15">
      <c r="D79" s="175"/>
      <c r="E79" s="175"/>
      <c r="F79" s="175"/>
      <c r="G79" s="175"/>
    </row>
    <row r="80" spans="4:7" ht="15">
      <c r="D80" s="175"/>
      <c r="E80" s="175"/>
      <c r="F80" s="175"/>
      <c r="G80" s="175"/>
    </row>
    <row r="81" spans="4:7" ht="15">
      <c r="D81" s="175"/>
      <c r="E81" s="175"/>
      <c r="F81" s="175"/>
      <c r="G81" s="175"/>
    </row>
    <row r="82" spans="4:7" ht="15">
      <c r="D82" s="175"/>
      <c r="E82" s="175"/>
      <c r="F82" s="175"/>
      <c r="G82" s="175"/>
    </row>
    <row r="83" spans="4:7" ht="15">
      <c r="D83" s="174"/>
      <c r="E83" s="174"/>
      <c r="F83" s="174"/>
      <c r="G83" s="174"/>
    </row>
    <row r="84" spans="4:7" ht="15">
      <c r="D84" s="175"/>
      <c r="E84" s="175"/>
      <c r="F84" s="175"/>
      <c r="G84" s="175"/>
    </row>
    <row r="85" spans="4:7" ht="15">
      <c r="D85" s="175"/>
      <c r="E85" s="175"/>
      <c r="F85" s="175"/>
      <c r="G85" s="175"/>
    </row>
    <row r="86" spans="4:7" ht="15">
      <c r="D86" s="175"/>
      <c r="E86" s="175"/>
      <c r="F86" s="175"/>
      <c r="G86" s="175"/>
    </row>
    <row r="87" spans="4:7" ht="15">
      <c r="D87" s="175"/>
      <c r="E87" s="175"/>
      <c r="F87" s="175"/>
      <c r="G87" s="175"/>
    </row>
    <row r="88" spans="4:7" ht="15">
      <c r="D88" s="175"/>
      <c r="E88" s="175"/>
      <c r="F88" s="175"/>
      <c r="G88" s="175"/>
    </row>
    <row r="89" spans="4:7" ht="15">
      <c r="D89" s="175"/>
      <c r="E89" s="175"/>
      <c r="F89" s="175"/>
      <c r="G89" s="175"/>
    </row>
    <row r="90" spans="4:7" ht="15">
      <c r="D90" s="175"/>
      <c r="E90" s="175"/>
      <c r="F90" s="175"/>
      <c r="G90" s="175"/>
    </row>
    <row r="91" spans="4:7" ht="15">
      <c r="D91" s="175"/>
      <c r="E91" s="175"/>
      <c r="F91" s="175"/>
      <c r="G91" s="175"/>
    </row>
    <row r="92" spans="4:7" ht="15">
      <c r="D92" s="175"/>
      <c r="E92" s="175"/>
      <c r="F92" s="175"/>
      <c r="G92" s="175"/>
    </row>
    <row r="93" spans="4:7" ht="15">
      <c r="D93" s="174"/>
      <c r="E93" s="174"/>
      <c r="F93" s="174"/>
      <c r="G93" s="174"/>
    </row>
    <row r="94" spans="4:7" ht="15">
      <c r="D94" s="175"/>
      <c r="E94" s="175"/>
      <c r="F94" s="175"/>
      <c r="G94" s="175"/>
    </row>
    <row r="98" spans="4:7" ht="15">
      <c r="D98" s="167"/>
      <c r="E98" s="167"/>
      <c r="F98" s="167"/>
      <c r="G98" s="168"/>
    </row>
    <row r="99" spans="4:7" ht="15">
      <c r="D99" s="176"/>
      <c r="E99" s="176"/>
      <c r="F99" s="176"/>
      <c r="G99" s="176"/>
    </row>
    <row r="100" spans="4:7" ht="15">
      <c r="D100" s="175"/>
      <c r="E100" s="175"/>
      <c r="F100" s="175"/>
      <c r="G100" s="175"/>
    </row>
    <row r="101" spans="4:7" ht="15">
      <c r="D101" s="175"/>
      <c r="E101" s="175"/>
      <c r="F101" s="175"/>
      <c r="G101" s="175"/>
    </row>
    <row r="102" spans="4:7" ht="15">
      <c r="D102" s="175"/>
      <c r="E102" s="175"/>
      <c r="F102" s="175"/>
      <c r="G102" s="175"/>
    </row>
    <row r="103" spans="4:7" ht="15">
      <c r="D103" s="175"/>
      <c r="E103" s="175"/>
      <c r="F103" s="175"/>
      <c r="G103" s="175"/>
    </row>
    <row r="104" spans="4:7" ht="15">
      <c r="D104" s="175"/>
      <c r="E104" s="175"/>
      <c r="F104" s="175"/>
      <c r="G104" s="175"/>
    </row>
    <row r="105" spans="4:7" ht="15">
      <c r="D105" s="175"/>
      <c r="E105" s="175"/>
      <c r="F105" s="175"/>
      <c r="G105" s="175"/>
    </row>
    <row r="106" spans="4:7" ht="15">
      <c r="D106" s="174"/>
      <c r="E106" s="174"/>
      <c r="F106" s="174"/>
      <c r="G106" s="174"/>
    </row>
    <row r="107" spans="4:7" ht="15">
      <c r="D107" s="175"/>
      <c r="E107" s="175"/>
      <c r="F107" s="175"/>
      <c r="G107" s="175"/>
    </row>
    <row r="108" spans="4:7" ht="15">
      <c r="D108" s="175"/>
      <c r="E108" s="175"/>
      <c r="F108" s="175"/>
      <c r="G108" s="175"/>
    </row>
    <row r="109" spans="4:7" ht="15">
      <c r="D109" s="175"/>
      <c r="E109" s="175"/>
      <c r="F109" s="175"/>
      <c r="G109" s="175"/>
    </row>
    <row r="110" spans="4:7" ht="15">
      <c r="D110" s="175"/>
      <c r="E110" s="175"/>
      <c r="F110" s="175"/>
      <c r="G110" s="175"/>
    </row>
    <row r="111" spans="4:7" ht="15">
      <c r="D111" s="175"/>
      <c r="E111" s="175"/>
      <c r="F111" s="175"/>
      <c r="G111" s="175"/>
    </row>
    <row r="112" spans="4:7" ht="15">
      <c r="D112" s="175"/>
      <c r="E112" s="175"/>
      <c r="F112" s="175"/>
      <c r="G112" s="175"/>
    </row>
    <row r="113" spans="4:7" ht="15">
      <c r="D113" s="175"/>
      <c r="E113" s="175"/>
      <c r="F113" s="175"/>
      <c r="G113" s="175"/>
    </row>
    <row r="114" spans="4:7" ht="15">
      <c r="D114" s="175"/>
      <c r="E114" s="175"/>
      <c r="F114" s="175"/>
      <c r="G114" s="175"/>
    </row>
    <row r="115" spans="4:7" ht="15">
      <c r="D115" s="175"/>
      <c r="E115" s="175"/>
      <c r="F115" s="175"/>
      <c r="G115" s="175"/>
    </row>
    <row r="116" spans="4:7" ht="15">
      <c r="D116" s="174"/>
      <c r="E116" s="174"/>
      <c r="F116" s="174"/>
      <c r="G116" s="174"/>
    </row>
    <row r="117" spans="4:7" ht="15">
      <c r="D117" s="175"/>
      <c r="E117" s="175"/>
      <c r="F117" s="175"/>
      <c r="G117" s="175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2015-01-22T09:20:50Z</cp:lastPrinted>
  <dcterms:created xsi:type="dcterms:W3CDTF">2013-10-16T07:18:04Z</dcterms:created>
  <dcterms:modified xsi:type="dcterms:W3CDTF">2015-01-22T09:34:14Z</dcterms:modified>
  <cp:category/>
  <cp:version/>
  <cp:contentType/>
  <cp:contentStatus/>
</cp:coreProperties>
</file>