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5810" windowHeight="12045" tabRatio="701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Porovnanie predikcií" sheetId="6" r:id="rId6"/>
  </sheets>
  <definedNames>
    <definedName name="_xlnm.Print_Area" localSheetId="5">'Porovnanie predikcií'!$A$1:$W$30</definedName>
  </definedNames>
  <calcPr fullCalcOnLoad="1"/>
</workbook>
</file>

<file path=xl/sharedStrings.xml><?xml version="1.0" encoding="utf-8"?>
<sst xmlns="http://schemas.openxmlformats.org/spreadsheetml/2006/main" count="615" uniqueCount="177">
  <si>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</si>
  <si>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</si>
  <si>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</si>
  <si>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</si>
  <si>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</si>
  <si>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</si>
  <si>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</si>
  <si>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</si>
  <si>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</si>
  <si>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</si>
  <si>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</si>
  <si>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</si>
  <si>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Miera úspor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</si>
  <si>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</si>
  <si>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</si>
  <si>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</si>
  <si>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</si>
  <si>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</si>
  <si>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</si>
  <si>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</si>
  <si>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</si>
  <si>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</si>
  <si>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</si>
  <si>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</si>
  <si>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</si>
  <si>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</si>
  <si>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</si>
  <si>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</si>
  <si>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</si>
  <si>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</si>
  <si>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</si>
  <si>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domácností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</si>
  <si>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</si>
  <si>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</si>
  <si>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</si>
  <si>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</si>
  <si>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</si>
  <si>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</si>
  <si>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Index HICP</t>
  </si>
  <si>
    <t>[medziročný rast v %, ESA 95]</t>
  </si>
  <si>
    <t>[v tis. osôb, ESA 95]</t>
  </si>
  <si>
    <t>Počet nezamestnaných</t>
  </si>
  <si>
    <t>[v tis. osôb, VZPS]</t>
  </si>
  <si>
    <t>Domácnosti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</si>
  <si>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</si>
  <si>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</si>
  <si>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</si>
  <si>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</si>
  <si>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</si>
  <si>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</si>
  <si>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</si>
  <si>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</si>
  <si>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</si>
  <si>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</si>
  <si>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</si>
  <si>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</si>
  <si>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</si>
  <si>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</si>
  <si>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</si>
  <si>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</si>
  <si>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</si>
  <si>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</si>
  <si>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</si>
  <si>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</si>
  <si>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</si>
  <si>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</si>
  <si>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</si>
  <si>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</si>
  <si>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</si>
  <si>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</si>
  <si>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</si>
  <si>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</si>
  <si>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</si>
  <si>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Súkromná spotreba (s.c.)</t>
  </si>
  <si>
    <t>Vládna spotreba (s.c.)</t>
  </si>
  <si>
    <t>Tvorba hrubého fixného kapitálu (s.c.)</t>
  </si>
  <si>
    <t>Export tovarov a služieb (s.c.)</t>
  </si>
  <si>
    <t>Import tovarov a služieb (s.c.)</t>
  </si>
  <si>
    <t>Hrubý domáci produkt (s.c.)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</si>
  <si>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</si>
  <si>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</si>
  <si>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</si>
  <si>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</si>
  <si>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</si>
  <si>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</si>
  <si>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</si>
  <si>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</si>
  <si>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</si>
  <si>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</si>
  <si>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</si>
  <si>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Ceny neergetických komodít v USD</t>
  </si>
  <si>
    <t>[rast v %, s.c.]</t>
  </si>
  <si>
    <t>[príspevok v p.b., s.c.]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</si>
  <si>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</si>
  <si>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</si>
  <si>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</si>
  <si>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</si>
  <si>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</si>
  <si>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</si>
  <si>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</si>
  <si>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</si>
  <si>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</si>
  <si>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</si>
  <si>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</si>
  <si>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</si>
  <si>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[% z HDP, b.c.]</t>
  </si>
  <si>
    <t>Obyvateľstvo v produktívnom veku (15 - 64 r.)</t>
  </si>
  <si>
    <t>[€, s.c.]</t>
  </si>
  <si>
    <t>[zmena v p.b.]</t>
  </si>
  <si>
    <t>Zamestnanosť (ESA 95)</t>
  </si>
  <si>
    <t>Priemerná nominálna mzda</t>
  </si>
  <si>
    <t>[€]</t>
  </si>
  <si>
    <t>[medziročný rast v %, s. c.]</t>
  </si>
  <si>
    <t>[s.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</si>
  <si>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</si>
  <si>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</si>
  <si>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</si>
  <si>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</si>
  <si>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</si>
  <si>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</si>
  <si>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[mil. € v b.c.]</t>
  </si>
  <si>
    <t>[ESA 95, mil. €, s.c.]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</si>
  <si>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b.c.]</t>
    </r>
  </si>
  <si>
    <t>[BoP, mil. €, b.c.]</t>
  </si>
  <si>
    <t>[ESA 95, mil. €, b.c.]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</si>
  <si>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</si>
  <si>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</si>
  <si>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</si>
  <si>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</si>
  <si>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</si>
  <si>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</si>
  <si>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</si>
  <si>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Výnos 10-ročného štátneho dlhopisu SR</t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</si>
  <si>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</si>
  <si>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</si>
  <si>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</si>
  <si>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</si>
  <si>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5) Priemerné mesačné mzdy zo štatistického výkazníctva ŠÚ SR.</t>
  </si>
  <si>
    <t>6) Mzdy zo štatistického výkazníctva deflované infláciou CPI.</t>
  </si>
  <si>
    <t>Predpoklad týkajúci sa krátkodobých úrokových sadzieb je výhradne technickej povahy.</t>
  </si>
  <si>
    <t>7) Zmeny oproti predchádzajúcej predikcii v %.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</si>
  <si>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</si>
  <si>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EURIBOR - 3M </t>
    </r>
    <r>
      <rPr>
        <vertAlign val="superscript"/>
        <sz val="11"/>
        <color indexed="8"/>
        <rFont val="Times New Roman"/>
        <family val="1"/>
      </rPr>
      <t>8)</t>
    </r>
  </si>
  <si>
    <t>Zdroj: NBS a ŠÚ SR.</t>
  </si>
  <si>
    <t>P2Q-2014</t>
  </si>
  <si>
    <t>Zmena oproti P1Q-2014</t>
  </si>
  <si>
    <t>-</t>
  </si>
  <si>
    <t>Organizácia pre ekonomickú spoluprácu a rozvoj (OECD) - Economic Outlook (máj 2014)</t>
  </si>
  <si>
    <t>Európska komisia -  European Economic Forecast (jarná predikcia, máj 2014)</t>
  </si>
  <si>
    <t>Medzinárodný menový fond - World Economic Outlook (apríl 2014)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</si>
  <si>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</si>
  <si>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</si>
  <si>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t>Poznámka:</t>
  </si>
  <si>
    <t>Tabuľka 1 Hrubý domáci produkt</t>
  </si>
  <si>
    <t>Tabuľka 2 Cenový vývoj</t>
  </si>
  <si>
    <t>Tabuľka 3 Trh práce</t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</si>
  <si>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</si>
  <si>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</si>
  <si>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</si>
  <si>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>Obyvateľstvo v produktívnom veku (15 - 64 r.)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</si>
  <si>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</si>
  <si>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6)</t>
    </r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</si>
  <si>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</si>
  <si>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1) Deflátor exportu tovarov a služieb / deflátor importu tovarov a služieb.</t>
  </si>
  <si>
    <t>2) Kompenzácie na zamestnanca v b. c. / produktivita práce ESA 95 v s. c.</t>
  </si>
  <si>
    <t>1) Priemerné mesačné mzdy zo štatistického výkazníctva ŠÚ SR.</t>
  </si>
  <si>
    <t>2) Odvetvia mimo súkromného sektora sú definované ako priemer sekcií O, P a Q klasifikácie SK NACE Rev. 2 (verejná správa, školstvo, zdravotníctvo).</t>
  </si>
  <si>
    <t>3) HDP s. c. / zamestnanosť ESA 95.</t>
  </si>
  <si>
    <t>4) Kvartálny vývoj založený na výpočtoch NBS.</t>
  </si>
  <si>
    <t>5) Ekonomicky aktívne obyvateľstvo v tis. osôb / populácia v produktívnom veku v tis. osôb.</t>
  </si>
  <si>
    <t>6) Miera nezamestnanosti, ktorá nezrýchľuje infláciu.</t>
  </si>
  <si>
    <t>Tabuľka 4 Obchodná a platobná bilanciia</t>
  </si>
  <si>
    <t>Tabuľka 5 Porovnanie predikcií vybraných inštitúcií</t>
  </si>
  <si>
    <t>Inštitút finančnej politiky - Makroekonomická prognóza (február 2014), Deficit (rozpočtový cieľ) a dlh VS sú z Návrhu východísk rozpočtu VS na roky 2015 - 2017</t>
  </si>
  <si>
    <t>Zdroj:</t>
  </si>
  <si>
    <t xml:space="preserve">8) Technické predpoklady týkajúce sa vývoja úrokových sadzieb a cien komodít sú založené na očakávaniach trhu s dátumom uzávierky 14. mája 2014. </t>
  </si>
  <si>
    <r>
      <t xml:space="preserve">[v 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</si>
</sst>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mmm\-yy;@"/>
    <numFmt numFmtId="165" formatCode="0.0"/>
    <numFmt numFmtId="166" formatCode="#,##0.0"/>
    <numFmt numFmtId="167" formatCode="0.0%"/>
    <numFmt numFmtId="168" formatCode="0.000"/>
    <numFmt numFmtId="169" formatCode="0.0000"/>
    <numFmt numFmtId="170" formatCode="0.0000000"/>
    <numFmt numFmtId="171" formatCode="0.000000"/>
    <numFmt numFmtId="172" formatCode="0.00000"/>
  </numFmts>
  <fonts count="6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 Narrow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 Narrow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33" borderId="14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4" fillId="33" borderId="16" xfId="0" applyFont="1" applyFill="1" applyBorder="1" applyAlignment="1">
      <alignment horizontal="right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4" fillId="0" borderId="18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right"/>
    </xf>
    <xf numFmtId="165" fontId="54" fillId="0" borderId="10" xfId="0" applyNumberFormat="1" applyFont="1" applyBorder="1" applyAlignment="1">
      <alignment horizontal="right"/>
    </xf>
    <xf numFmtId="165" fontId="54" fillId="0" borderId="0" xfId="0" applyNumberFormat="1" applyFont="1" applyBorder="1" applyAlignment="1">
      <alignment horizontal="right"/>
    </xf>
    <xf numFmtId="165" fontId="54" fillId="0" borderId="19" xfId="0" applyNumberFormat="1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9" xfId="0" applyFont="1" applyBorder="1" applyAlignment="1">
      <alignment horizontal="right"/>
    </xf>
    <xf numFmtId="0" fontId="54" fillId="33" borderId="15" xfId="0" applyFont="1" applyFill="1" applyBorder="1" applyAlignment="1">
      <alignment horizontal="right"/>
    </xf>
    <xf numFmtId="0" fontId="54" fillId="33" borderId="17" xfId="0" applyFont="1" applyFill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3" fontId="54" fillId="0" borderId="19" xfId="0" applyNumberFormat="1" applyFont="1" applyBorder="1" applyAlignment="1">
      <alignment horizontal="right"/>
    </xf>
    <xf numFmtId="1" fontId="54" fillId="0" borderId="0" xfId="0" applyNumberFormat="1" applyFont="1" applyBorder="1" applyAlignment="1">
      <alignment horizontal="right"/>
    </xf>
    <xf numFmtId="1" fontId="54" fillId="0" borderId="10" xfId="0" applyNumberFormat="1" applyFont="1" applyBorder="1" applyAlignment="1">
      <alignment horizontal="right"/>
    </xf>
    <xf numFmtId="165" fontId="5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54" fillId="0" borderId="0" xfId="0" applyNumberFormat="1" applyFont="1" applyBorder="1" applyAlignment="1">
      <alignment horizontal="right"/>
    </xf>
    <xf numFmtId="0" fontId="54" fillId="0" borderId="19" xfId="0" applyNumberFormat="1" applyFont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0" fontId="55" fillId="33" borderId="16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2" xfId="0" applyFont="1" applyBorder="1" applyAlignment="1">
      <alignment horizontal="right"/>
    </xf>
    <xf numFmtId="0" fontId="55" fillId="34" borderId="23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4" fillId="34" borderId="26" xfId="0" applyFont="1" applyFill="1" applyBorder="1" applyAlignment="1">
      <alignment horizontal="center"/>
    </xf>
    <xf numFmtId="0" fontId="56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vertical="center"/>
    </xf>
    <xf numFmtId="0" fontId="57" fillId="34" borderId="29" xfId="0" applyFont="1" applyFill="1" applyBorder="1" applyAlignment="1">
      <alignment vertical="center"/>
    </xf>
    <xf numFmtId="0" fontId="57" fillId="34" borderId="13" xfId="0" applyFont="1" applyFill="1" applyBorder="1" applyAlignment="1">
      <alignment vertical="center"/>
    </xf>
    <xf numFmtId="0" fontId="54" fillId="34" borderId="29" xfId="0" applyFont="1" applyFill="1" applyBorder="1" applyAlignment="1">
      <alignment horizontal="center"/>
    </xf>
    <xf numFmtId="0" fontId="54" fillId="34" borderId="30" xfId="0" applyFont="1" applyFill="1" applyBorder="1" applyAlignment="1">
      <alignment horizontal="center"/>
    </xf>
    <xf numFmtId="0" fontId="54" fillId="34" borderId="31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/>
    </xf>
    <xf numFmtId="0" fontId="58" fillId="34" borderId="18" xfId="0" applyFont="1" applyFill="1" applyBorder="1" applyAlignment="1">
      <alignment horizontal="left" vertical="center"/>
    </xf>
    <xf numFmtId="0" fontId="58" fillId="34" borderId="0" xfId="0" applyFont="1" applyFill="1" applyBorder="1" applyAlignment="1">
      <alignment horizontal="left" vertical="center"/>
    </xf>
    <xf numFmtId="0" fontId="58" fillId="34" borderId="23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4" fillId="34" borderId="32" xfId="0" applyFont="1" applyFill="1" applyBorder="1" applyAlignment="1">
      <alignment horizontal="center"/>
    </xf>
    <xf numFmtId="0" fontId="54" fillId="34" borderId="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4" fillId="34" borderId="33" xfId="0" applyFont="1" applyFill="1" applyBorder="1" applyAlignment="1">
      <alignment/>
    </xf>
    <xf numFmtId="0" fontId="54" fillId="34" borderId="19" xfId="0" applyFont="1" applyFill="1" applyBorder="1" applyAlignment="1">
      <alignment/>
    </xf>
    <xf numFmtId="0" fontId="54" fillId="34" borderId="18" xfId="0" applyFont="1" applyFill="1" applyBorder="1" applyAlignment="1">
      <alignment/>
    </xf>
    <xf numFmtId="0" fontId="54" fillId="34" borderId="10" xfId="0" applyFont="1" applyFill="1" applyBorder="1" applyAlignment="1">
      <alignment horizontal="right"/>
    </xf>
    <xf numFmtId="0" fontId="54" fillId="34" borderId="20" xfId="0" applyFont="1" applyFill="1" applyBorder="1" applyAlignment="1">
      <alignment/>
    </xf>
    <xf numFmtId="0" fontId="54" fillId="34" borderId="21" xfId="0" applyFont="1" applyFill="1" applyBorder="1" applyAlignment="1">
      <alignment/>
    </xf>
    <xf numFmtId="0" fontId="54" fillId="34" borderId="22" xfId="0" applyFont="1" applyFill="1" applyBorder="1" applyAlignment="1">
      <alignment/>
    </xf>
    <xf numFmtId="0" fontId="54" fillId="34" borderId="22" xfId="0" applyFont="1" applyFill="1" applyBorder="1" applyAlignment="1">
      <alignment horizontal="right"/>
    </xf>
    <xf numFmtId="0" fontId="54" fillId="34" borderId="34" xfId="0" applyFont="1" applyFill="1" applyBorder="1" applyAlignment="1">
      <alignment/>
    </xf>
    <xf numFmtId="0" fontId="54" fillId="34" borderId="0" xfId="0" applyFont="1" applyFill="1" applyBorder="1" applyAlignment="1">
      <alignment horizontal="right"/>
    </xf>
    <xf numFmtId="0" fontId="54" fillId="34" borderId="35" xfId="0" applyFont="1" applyFill="1" applyBorder="1" applyAlignment="1">
      <alignment/>
    </xf>
    <xf numFmtId="0" fontId="55" fillId="34" borderId="0" xfId="0" applyFont="1" applyFill="1" applyAlignment="1">
      <alignment/>
    </xf>
    <xf numFmtId="0" fontId="54" fillId="34" borderId="35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5" fillId="34" borderId="21" xfId="0" applyFont="1" applyFill="1" applyBorder="1" applyAlignment="1">
      <alignment/>
    </xf>
    <xf numFmtId="165" fontId="54" fillId="34" borderId="10" xfId="0" applyNumberFormat="1" applyFont="1" applyFill="1" applyBorder="1" applyAlignment="1">
      <alignment/>
    </xf>
    <xf numFmtId="165" fontId="54" fillId="34" borderId="0" xfId="0" applyNumberFormat="1" applyFont="1" applyFill="1" applyBorder="1" applyAlignment="1">
      <alignment/>
    </xf>
    <xf numFmtId="1" fontId="54" fillId="34" borderId="10" xfId="0" applyNumberFormat="1" applyFont="1" applyFill="1" applyBorder="1" applyAlignment="1">
      <alignment/>
    </xf>
    <xf numFmtId="1" fontId="54" fillId="34" borderId="0" xfId="0" applyNumberFormat="1" applyFont="1" applyFill="1" applyBorder="1" applyAlignment="1">
      <alignment/>
    </xf>
    <xf numFmtId="1" fontId="54" fillId="34" borderId="33" xfId="0" applyNumberFormat="1" applyFont="1" applyFill="1" applyBorder="1" applyAlignment="1">
      <alignment/>
    </xf>
    <xf numFmtId="1" fontId="54" fillId="34" borderId="19" xfId="0" applyNumberFormat="1" applyFont="1" applyFill="1" applyBorder="1" applyAlignment="1">
      <alignment/>
    </xf>
    <xf numFmtId="165" fontId="54" fillId="34" borderId="33" xfId="0" applyNumberFormat="1" applyFont="1" applyFill="1" applyBorder="1" applyAlignment="1">
      <alignment/>
    </xf>
    <xf numFmtId="165" fontId="54" fillId="34" borderId="19" xfId="0" applyNumberFormat="1" applyFont="1" applyFill="1" applyBorder="1" applyAlignment="1">
      <alignment/>
    </xf>
    <xf numFmtId="165" fontId="54" fillId="34" borderId="21" xfId="0" applyNumberFormat="1" applyFont="1" applyFill="1" applyBorder="1" applyAlignment="1">
      <alignment/>
    </xf>
    <xf numFmtId="165" fontId="54" fillId="34" borderId="22" xfId="0" applyNumberFormat="1" applyFont="1" applyFill="1" applyBorder="1" applyAlignment="1">
      <alignment/>
    </xf>
    <xf numFmtId="165" fontId="54" fillId="34" borderId="36" xfId="0" applyNumberFormat="1" applyFont="1" applyFill="1" applyBorder="1" applyAlignment="1">
      <alignment/>
    </xf>
    <xf numFmtId="165" fontId="54" fillId="34" borderId="34" xfId="0" applyNumberFormat="1" applyFont="1" applyFill="1" applyBorder="1" applyAlignment="1">
      <alignment/>
    </xf>
    <xf numFmtId="3" fontId="54" fillId="34" borderId="10" xfId="0" applyNumberFormat="1" applyFont="1" applyFill="1" applyBorder="1" applyAlignment="1">
      <alignment horizontal="right"/>
    </xf>
    <xf numFmtId="3" fontId="54" fillId="34" borderId="0" xfId="0" applyNumberFormat="1" applyFont="1" applyFill="1" applyBorder="1" applyAlignment="1">
      <alignment horizontal="right"/>
    </xf>
    <xf numFmtId="3" fontId="54" fillId="34" borderId="0" xfId="0" applyNumberFormat="1" applyFont="1" applyFill="1" applyBorder="1" applyAlignment="1">
      <alignment/>
    </xf>
    <xf numFmtId="3" fontId="54" fillId="34" borderId="10" xfId="0" applyNumberFormat="1" applyFont="1" applyFill="1" applyBorder="1" applyAlignment="1">
      <alignment/>
    </xf>
    <xf numFmtId="3" fontId="54" fillId="34" borderId="33" xfId="0" applyNumberFormat="1" applyFont="1" applyFill="1" applyBorder="1" applyAlignment="1">
      <alignment/>
    </xf>
    <xf numFmtId="3" fontId="54" fillId="34" borderId="19" xfId="0" applyNumberFormat="1" applyFont="1" applyFill="1" applyBorder="1" applyAlignment="1">
      <alignment/>
    </xf>
    <xf numFmtId="3" fontId="54" fillId="34" borderId="22" xfId="0" applyNumberFormat="1" applyFont="1" applyFill="1" applyBorder="1" applyAlignment="1">
      <alignment/>
    </xf>
    <xf numFmtId="3" fontId="54" fillId="34" borderId="21" xfId="0" applyNumberFormat="1" applyFont="1" applyFill="1" applyBorder="1" applyAlignment="1">
      <alignment/>
    </xf>
    <xf numFmtId="3" fontId="54" fillId="34" borderId="36" xfId="0" applyNumberFormat="1" applyFont="1" applyFill="1" applyBorder="1" applyAlignment="1">
      <alignment/>
    </xf>
    <xf numFmtId="3" fontId="54" fillId="34" borderId="34" xfId="0" applyNumberFormat="1" applyFont="1" applyFill="1" applyBorder="1" applyAlignment="1">
      <alignment/>
    </xf>
    <xf numFmtId="165" fontId="54" fillId="34" borderId="35" xfId="0" applyNumberFormat="1" applyFont="1" applyFill="1" applyBorder="1" applyAlignment="1">
      <alignment/>
    </xf>
    <xf numFmtId="165" fontId="54" fillId="34" borderId="37" xfId="0" applyNumberFormat="1" applyFont="1" applyFill="1" applyBorder="1" applyAlignment="1">
      <alignment/>
    </xf>
    <xf numFmtId="0" fontId="54" fillId="34" borderId="0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left" vertical="center"/>
    </xf>
    <xf numFmtId="0" fontId="54" fillId="34" borderId="38" xfId="0" applyFont="1" applyFill="1" applyBorder="1" applyAlignment="1">
      <alignment/>
    </xf>
    <xf numFmtId="0" fontId="54" fillId="34" borderId="39" xfId="0" applyFont="1" applyFill="1" applyBorder="1" applyAlignment="1">
      <alignment/>
    </xf>
    <xf numFmtId="17" fontId="54" fillId="34" borderId="40" xfId="0" applyNumberFormat="1" applyFont="1" applyFill="1" applyBorder="1" applyAlignment="1">
      <alignment/>
    </xf>
    <xf numFmtId="17" fontId="54" fillId="34" borderId="41" xfId="0" applyNumberFormat="1" applyFont="1" applyFill="1" applyBorder="1" applyAlignment="1">
      <alignment/>
    </xf>
    <xf numFmtId="0" fontId="54" fillId="34" borderId="20" xfId="0" applyFont="1" applyFill="1" applyBorder="1" applyAlignment="1">
      <alignment horizontal="left" vertical="center"/>
    </xf>
    <xf numFmtId="0" fontId="54" fillId="34" borderId="37" xfId="0" applyFont="1" applyFill="1" applyBorder="1" applyAlignment="1">
      <alignment horizontal="right"/>
    </xf>
    <xf numFmtId="164" fontId="54" fillId="34" borderId="0" xfId="0" applyNumberFormat="1" applyFont="1" applyFill="1" applyAlignment="1">
      <alignment/>
    </xf>
    <xf numFmtId="164" fontId="54" fillId="34" borderId="0" xfId="0" applyNumberFormat="1" applyFont="1" applyFill="1" applyAlignment="1">
      <alignment/>
    </xf>
    <xf numFmtId="0" fontId="54" fillId="34" borderId="35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4" fillId="35" borderId="33" xfId="0" applyFont="1" applyFill="1" applyBorder="1" applyAlignment="1">
      <alignment/>
    </xf>
    <xf numFmtId="0" fontId="54" fillId="35" borderId="19" xfId="0" applyFont="1" applyFill="1" applyBorder="1" applyAlignment="1">
      <alignment/>
    </xf>
    <xf numFmtId="165" fontId="54" fillId="34" borderId="35" xfId="0" applyNumberFormat="1" applyFont="1" applyFill="1" applyBorder="1" applyAlignment="1">
      <alignment horizontal="center"/>
    </xf>
    <xf numFmtId="165" fontId="54" fillId="34" borderId="10" xfId="0" applyNumberFormat="1" applyFont="1" applyFill="1" applyBorder="1" applyAlignment="1">
      <alignment horizontal="center"/>
    </xf>
    <xf numFmtId="165" fontId="54" fillId="34" borderId="35" xfId="0" applyNumberFormat="1" applyFont="1" applyFill="1" applyBorder="1" applyAlignment="1">
      <alignment horizontal="right"/>
    </xf>
    <xf numFmtId="165" fontId="54" fillId="34" borderId="0" xfId="0" applyNumberFormat="1" applyFont="1" applyFill="1" applyBorder="1" applyAlignment="1">
      <alignment horizontal="right"/>
    </xf>
    <xf numFmtId="165" fontId="54" fillId="34" borderId="10" xfId="0" applyNumberFormat="1" applyFont="1" applyFill="1" applyBorder="1" applyAlignment="1">
      <alignment horizontal="right"/>
    </xf>
    <xf numFmtId="165" fontId="54" fillId="34" borderId="33" xfId="0" applyNumberFormat="1" applyFont="1" applyFill="1" applyBorder="1" applyAlignment="1">
      <alignment horizontal="right"/>
    </xf>
    <xf numFmtId="165" fontId="54" fillId="34" borderId="19" xfId="0" applyNumberFormat="1" applyFont="1" applyFill="1" applyBorder="1" applyAlignment="1">
      <alignment horizontal="right"/>
    </xf>
    <xf numFmtId="1" fontId="54" fillId="34" borderId="35" xfId="0" applyNumberFormat="1" applyFont="1" applyFill="1" applyBorder="1" applyAlignment="1">
      <alignment/>
    </xf>
    <xf numFmtId="166" fontId="54" fillId="34" borderId="35" xfId="0" applyNumberFormat="1" applyFont="1" applyFill="1" applyBorder="1" applyAlignment="1">
      <alignment horizontal="right"/>
    </xf>
    <xf numFmtId="166" fontId="54" fillId="34" borderId="0" xfId="0" applyNumberFormat="1" applyFont="1" applyFill="1" applyBorder="1" applyAlignment="1">
      <alignment horizontal="right"/>
    </xf>
    <xf numFmtId="166" fontId="54" fillId="34" borderId="10" xfId="0" applyNumberFormat="1" applyFont="1" applyFill="1" applyBorder="1" applyAlignment="1">
      <alignment horizontal="right"/>
    </xf>
    <xf numFmtId="166" fontId="54" fillId="34" borderId="0" xfId="0" applyNumberFormat="1" applyFont="1" applyFill="1" applyBorder="1" applyAlignment="1">
      <alignment/>
    </xf>
    <xf numFmtId="166" fontId="54" fillId="34" borderId="10" xfId="0" applyNumberFormat="1" applyFont="1" applyFill="1" applyBorder="1" applyAlignment="1">
      <alignment/>
    </xf>
    <xf numFmtId="166" fontId="54" fillId="34" borderId="33" xfId="0" applyNumberFormat="1" applyFont="1" applyFill="1" applyBorder="1" applyAlignment="1">
      <alignment/>
    </xf>
    <xf numFmtId="166" fontId="54" fillId="34" borderId="19" xfId="0" applyNumberFormat="1" applyFont="1" applyFill="1" applyBorder="1" applyAlignment="1">
      <alignment/>
    </xf>
    <xf numFmtId="166" fontId="54" fillId="34" borderId="35" xfId="0" applyNumberFormat="1" applyFont="1" applyFill="1" applyBorder="1" applyAlignment="1">
      <alignment/>
    </xf>
    <xf numFmtId="166" fontId="54" fillId="35" borderId="0" xfId="0" applyNumberFormat="1" applyFont="1" applyFill="1" applyBorder="1" applyAlignment="1">
      <alignment/>
    </xf>
    <xf numFmtId="166" fontId="54" fillId="35" borderId="10" xfId="0" applyNumberFormat="1" applyFont="1" applyFill="1" applyBorder="1" applyAlignment="1">
      <alignment/>
    </xf>
    <xf numFmtId="166" fontId="54" fillId="35" borderId="33" xfId="0" applyNumberFormat="1" applyFont="1" applyFill="1" applyBorder="1" applyAlignment="1">
      <alignment/>
    </xf>
    <xf numFmtId="166" fontId="54" fillId="35" borderId="19" xfId="0" applyNumberFormat="1" applyFont="1" applyFill="1" applyBorder="1" applyAlignment="1">
      <alignment/>
    </xf>
    <xf numFmtId="3" fontId="54" fillId="34" borderId="35" xfId="0" applyNumberFormat="1" applyFont="1" applyFill="1" applyBorder="1" applyAlignment="1">
      <alignment/>
    </xf>
    <xf numFmtId="0" fontId="55" fillId="34" borderId="21" xfId="0" applyFont="1" applyFill="1" applyBorder="1" applyAlignment="1">
      <alignment horizontal="left" vertical="center"/>
    </xf>
    <xf numFmtId="0" fontId="54" fillId="35" borderId="21" xfId="0" applyFont="1" applyFill="1" applyBorder="1" applyAlignment="1">
      <alignment/>
    </xf>
    <xf numFmtId="0" fontId="54" fillId="35" borderId="22" xfId="0" applyFont="1" applyFill="1" applyBorder="1" applyAlignment="1">
      <alignment/>
    </xf>
    <xf numFmtId="0" fontId="54" fillId="35" borderId="34" xfId="0" applyFont="1" applyFill="1" applyBorder="1" applyAlignment="1">
      <alignment/>
    </xf>
    <xf numFmtId="3" fontId="54" fillId="34" borderId="35" xfId="0" applyNumberFormat="1" applyFont="1" applyFill="1" applyBorder="1" applyAlignment="1">
      <alignment horizontal="center" vertical="center"/>
    </xf>
    <xf numFmtId="3" fontId="54" fillId="34" borderId="0" xfId="0" applyNumberFormat="1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/>
    </xf>
    <xf numFmtId="3" fontId="54" fillId="34" borderId="0" xfId="0" applyNumberFormat="1" applyFont="1" applyFill="1" applyBorder="1" applyAlignment="1">
      <alignment horizontal="center"/>
    </xf>
    <xf numFmtId="3" fontId="54" fillId="34" borderId="10" xfId="0" applyNumberFormat="1" applyFont="1" applyFill="1" applyBorder="1" applyAlignment="1">
      <alignment horizontal="center"/>
    </xf>
    <xf numFmtId="3" fontId="54" fillId="34" borderId="19" xfId="0" applyNumberFormat="1" applyFont="1" applyFill="1" applyBorder="1" applyAlignment="1">
      <alignment horizontal="center"/>
    </xf>
    <xf numFmtId="3" fontId="54" fillId="34" borderId="35" xfId="0" applyNumberFormat="1" applyFont="1" applyFill="1" applyBorder="1" applyAlignment="1">
      <alignment horizontal="right"/>
    </xf>
    <xf numFmtId="3" fontId="54" fillId="35" borderId="0" xfId="0" applyNumberFormat="1" applyFont="1" applyFill="1" applyBorder="1" applyAlignment="1">
      <alignment/>
    </xf>
    <xf numFmtId="3" fontId="54" fillId="35" borderId="10" xfId="0" applyNumberFormat="1" applyFont="1" applyFill="1" applyBorder="1" applyAlignment="1">
      <alignment/>
    </xf>
    <xf numFmtId="3" fontId="54" fillId="35" borderId="19" xfId="0" applyNumberFormat="1" applyFont="1" applyFill="1" applyBorder="1" applyAlignment="1">
      <alignment/>
    </xf>
    <xf numFmtId="3" fontId="54" fillId="34" borderId="37" xfId="0" applyNumberFormat="1" applyFont="1" applyFill="1" applyBorder="1" applyAlignment="1">
      <alignment/>
    </xf>
    <xf numFmtId="3" fontId="54" fillId="35" borderId="21" xfId="0" applyNumberFormat="1" applyFont="1" applyFill="1" applyBorder="1" applyAlignment="1">
      <alignment/>
    </xf>
    <xf numFmtId="3" fontId="54" fillId="35" borderId="22" xfId="0" applyNumberFormat="1" applyFont="1" applyFill="1" applyBorder="1" applyAlignment="1">
      <alignment/>
    </xf>
    <xf numFmtId="3" fontId="54" fillId="35" borderId="34" xfId="0" applyNumberFormat="1" applyFont="1" applyFill="1" applyBorder="1" applyAlignment="1">
      <alignment/>
    </xf>
    <xf numFmtId="0" fontId="59" fillId="34" borderId="42" xfId="0" applyFont="1" applyFill="1" applyBorder="1" applyAlignment="1">
      <alignment horizontal="center" vertical="center" textRotation="90" wrapText="1"/>
    </xf>
    <xf numFmtId="0" fontId="59" fillId="34" borderId="37" xfId="0" applyFont="1" applyFill="1" applyBorder="1" applyAlignment="1">
      <alignment horizontal="center" vertical="center" textRotation="90" wrapText="1"/>
    </xf>
    <xf numFmtId="0" fontId="59" fillId="34" borderId="22" xfId="0" applyFont="1" applyFill="1" applyBorder="1" applyAlignment="1">
      <alignment horizontal="center" vertical="center" textRotation="90" wrapText="1"/>
    </xf>
    <xf numFmtId="0" fontId="59" fillId="34" borderId="34" xfId="0" applyFont="1" applyFill="1" applyBorder="1" applyAlignment="1">
      <alignment horizontal="center" vertical="center" textRotation="90" wrapText="1"/>
    </xf>
    <xf numFmtId="165" fontId="54" fillId="34" borderId="43" xfId="0" applyNumberFormat="1" applyFont="1" applyFill="1" applyBorder="1" applyAlignment="1">
      <alignment horizontal="center"/>
    </xf>
    <xf numFmtId="165" fontId="54" fillId="34" borderId="19" xfId="0" applyNumberFormat="1" applyFont="1" applyFill="1" applyBorder="1" applyAlignment="1">
      <alignment horizontal="center"/>
    </xf>
    <xf numFmtId="165" fontId="54" fillId="34" borderId="42" xfId="0" applyNumberFormat="1" applyFont="1" applyFill="1" applyBorder="1" applyAlignment="1">
      <alignment horizontal="center"/>
    </xf>
    <xf numFmtId="165" fontId="54" fillId="34" borderId="37" xfId="0" applyNumberFormat="1" applyFont="1" applyFill="1" applyBorder="1" applyAlignment="1">
      <alignment horizontal="center"/>
    </xf>
    <xf numFmtId="165" fontId="54" fillId="34" borderId="34" xfId="0" applyNumberFormat="1" applyFont="1" applyFill="1" applyBorder="1" applyAlignment="1">
      <alignment horizontal="center"/>
    </xf>
    <xf numFmtId="165" fontId="54" fillId="34" borderId="0" xfId="0" applyNumberFormat="1" applyFont="1" applyFill="1" applyAlignment="1">
      <alignment/>
    </xf>
    <xf numFmtId="165" fontId="54" fillId="34" borderId="22" xfId="0" applyNumberFormat="1" applyFont="1" applyFill="1" applyBorder="1" applyAlignment="1">
      <alignment horizontal="center"/>
    </xf>
    <xf numFmtId="0" fontId="54" fillId="34" borderId="0" xfId="0" applyFont="1" applyFill="1" applyAlignment="1">
      <alignment horizontal="right"/>
    </xf>
    <xf numFmtId="165" fontId="54" fillId="34" borderId="0" xfId="0" applyNumberFormat="1" applyFont="1" applyFill="1" applyAlignment="1">
      <alignment horizontal="right"/>
    </xf>
    <xf numFmtId="0" fontId="3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65" fontId="54" fillId="33" borderId="16" xfId="0" applyNumberFormat="1" applyFont="1" applyFill="1" applyBorder="1" applyAlignment="1">
      <alignment horizontal="right"/>
    </xf>
    <xf numFmtId="165" fontId="54" fillId="33" borderId="15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17" fontId="54" fillId="34" borderId="44" xfId="0" applyNumberFormat="1" applyFont="1" applyFill="1" applyBorder="1" applyAlignment="1">
      <alignment/>
    </xf>
    <xf numFmtId="165" fontId="54" fillId="0" borderId="33" xfId="0" applyNumberFormat="1" applyFont="1" applyFill="1" applyBorder="1" applyAlignment="1">
      <alignment horizontal="right"/>
    </xf>
    <xf numFmtId="165" fontId="54" fillId="0" borderId="10" xfId="0" applyNumberFormat="1" applyFont="1" applyFill="1" applyBorder="1" applyAlignment="1">
      <alignment horizontal="right"/>
    </xf>
    <xf numFmtId="165" fontId="54" fillId="0" borderId="19" xfId="0" applyNumberFormat="1" applyFont="1" applyFill="1" applyBorder="1" applyAlignment="1">
      <alignment horizontal="right"/>
    </xf>
    <xf numFmtId="2" fontId="54" fillId="34" borderId="10" xfId="0" applyNumberFormat="1" applyFont="1" applyFill="1" applyBorder="1" applyAlignment="1">
      <alignment horizontal="right"/>
    </xf>
    <xf numFmtId="2" fontId="54" fillId="34" borderId="0" xfId="0" applyNumberFormat="1" applyFont="1" applyFill="1" applyBorder="1" applyAlignment="1">
      <alignment horizontal="right"/>
    </xf>
    <xf numFmtId="165" fontId="54" fillId="0" borderId="22" xfId="0" applyNumberFormat="1" applyFont="1" applyFill="1" applyBorder="1" applyAlignment="1">
      <alignment horizontal="right"/>
    </xf>
    <xf numFmtId="165" fontId="54" fillId="0" borderId="21" xfId="0" applyNumberFormat="1" applyFont="1" applyFill="1" applyBorder="1" applyAlignment="1">
      <alignment horizontal="right"/>
    </xf>
    <xf numFmtId="165" fontId="54" fillId="0" borderId="36" xfId="0" applyNumberFormat="1" applyFont="1" applyFill="1" applyBorder="1" applyAlignment="1">
      <alignment horizontal="right"/>
    </xf>
    <xf numFmtId="165" fontId="4" fillId="0" borderId="19" xfId="0" applyNumberFormat="1" applyFont="1" applyFill="1" applyBorder="1" applyAlignment="1">
      <alignment horizontal="right"/>
    </xf>
    <xf numFmtId="165" fontId="54" fillId="0" borderId="34" xfId="0" applyNumberFormat="1" applyFont="1" applyFill="1" applyBorder="1" applyAlignment="1">
      <alignment horizontal="right"/>
    </xf>
    <xf numFmtId="165" fontId="54" fillId="0" borderId="45" xfId="0" applyNumberFormat="1" applyFont="1" applyFill="1" applyBorder="1" applyAlignment="1">
      <alignment horizontal="right"/>
    </xf>
    <xf numFmtId="165" fontId="54" fillId="0" borderId="27" xfId="0" applyNumberFormat="1" applyFont="1" applyFill="1" applyBorder="1" applyAlignment="1">
      <alignment horizontal="right"/>
    </xf>
    <xf numFmtId="165" fontId="54" fillId="0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7" fillId="0" borderId="46" xfId="0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53" fillId="0" borderId="46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53" fillId="0" borderId="47" xfId="0" applyFont="1" applyBorder="1" applyAlignment="1">
      <alignment horizontal="left" vertical="center"/>
    </xf>
    <xf numFmtId="0" fontId="53" fillId="0" borderId="4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4" fillId="34" borderId="32" xfId="0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3" fillId="34" borderId="46" xfId="0" applyFont="1" applyFill="1" applyBorder="1" applyAlignment="1">
      <alignment horizontal="left" vertical="center"/>
    </xf>
    <xf numFmtId="0" fontId="53" fillId="34" borderId="27" xfId="0" applyFont="1" applyFill="1" applyBorder="1" applyAlignment="1">
      <alignment horizontal="left" vertical="center"/>
    </xf>
    <xf numFmtId="0" fontId="53" fillId="34" borderId="47" xfId="0" applyFont="1" applyFill="1" applyBorder="1" applyAlignment="1">
      <alignment horizontal="left" vertical="center"/>
    </xf>
    <xf numFmtId="0" fontId="53" fillId="34" borderId="48" xfId="0" applyFont="1" applyFill="1" applyBorder="1" applyAlignment="1">
      <alignment horizontal="left" vertical="center"/>
    </xf>
    <xf numFmtId="0" fontId="53" fillId="34" borderId="29" xfId="0" applyFont="1" applyFill="1" applyBorder="1" applyAlignment="1">
      <alignment horizontal="left" vertical="center"/>
    </xf>
    <xf numFmtId="0" fontId="53" fillId="34" borderId="11" xfId="0" applyFont="1" applyFill="1" applyBorder="1" applyAlignment="1">
      <alignment horizontal="left" vertical="center"/>
    </xf>
    <xf numFmtId="0" fontId="55" fillId="34" borderId="47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left" vertical="center"/>
    </xf>
    <xf numFmtId="0" fontId="53" fillId="34" borderId="32" xfId="0" applyFont="1" applyFill="1" applyBorder="1" applyAlignment="1">
      <alignment horizontal="left" vertical="center"/>
    </xf>
    <xf numFmtId="0" fontId="53" fillId="34" borderId="23" xfId="0" applyFont="1" applyFill="1" applyBorder="1" applyAlignment="1">
      <alignment horizontal="left" vertical="center"/>
    </xf>
    <xf numFmtId="0" fontId="55" fillId="34" borderId="24" xfId="0" applyFont="1" applyFill="1" applyBorder="1" applyAlignment="1">
      <alignment horizontal="center" vertical="center"/>
    </xf>
    <xf numFmtId="0" fontId="55" fillId="34" borderId="26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0" fontId="57" fillId="33" borderId="46" xfId="0" applyFont="1" applyFill="1" applyBorder="1" applyAlignment="1">
      <alignment horizontal="left" vertical="center"/>
    </xf>
    <xf numFmtId="0" fontId="57" fillId="33" borderId="27" xfId="0" applyFont="1" applyFill="1" applyBorder="1" applyAlignment="1">
      <alignment horizontal="left" vertical="center"/>
    </xf>
    <xf numFmtId="0" fontId="57" fillId="33" borderId="28" xfId="0" applyFont="1" applyFill="1" applyBorder="1" applyAlignment="1">
      <alignment horizontal="left" vertical="center"/>
    </xf>
    <xf numFmtId="0" fontId="57" fillId="33" borderId="48" xfId="0" applyFont="1" applyFill="1" applyBorder="1" applyAlignment="1">
      <alignment horizontal="left" vertical="center"/>
    </xf>
    <xf numFmtId="0" fontId="57" fillId="33" borderId="29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left" vertical="center"/>
    </xf>
    <xf numFmtId="0" fontId="54" fillId="34" borderId="51" xfId="0" applyFont="1" applyFill="1" applyBorder="1" applyAlignment="1">
      <alignment horizontal="center"/>
    </xf>
    <xf numFmtId="0" fontId="54" fillId="34" borderId="52" xfId="0" applyFont="1" applyFill="1" applyBorder="1" applyAlignment="1">
      <alignment horizontal="center"/>
    </xf>
    <xf numFmtId="0" fontId="54" fillId="34" borderId="30" xfId="0" applyFont="1" applyFill="1" applyBorder="1" applyAlignment="1">
      <alignment horizontal="center"/>
    </xf>
    <xf numFmtId="0" fontId="54" fillId="34" borderId="53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54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7" fillId="34" borderId="46" xfId="0" applyFont="1" applyFill="1" applyBorder="1" applyAlignment="1">
      <alignment horizontal="left" vertical="center"/>
    </xf>
    <xf numFmtId="0" fontId="57" fillId="34" borderId="27" xfId="0" applyFont="1" applyFill="1" applyBorder="1" applyAlignment="1">
      <alignment horizontal="left" vertical="center"/>
    </xf>
    <xf numFmtId="0" fontId="57" fillId="34" borderId="48" xfId="0" applyFont="1" applyFill="1" applyBorder="1" applyAlignment="1">
      <alignment horizontal="left" vertical="center"/>
    </xf>
    <xf numFmtId="0" fontId="57" fillId="34" borderId="29" xfId="0" applyFont="1" applyFill="1" applyBorder="1" applyAlignment="1">
      <alignment horizontal="left" vertical="center"/>
    </xf>
    <xf numFmtId="0" fontId="54" fillId="34" borderId="40" xfId="0" applyFont="1" applyFill="1" applyBorder="1" applyAlignment="1">
      <alignment horizontal="center"/>
    </xf>
    <xf numFmtId="0" fontId="54" fillId="34" borderId="41" xfId="0" applyFont="1" applyFill="1" applyBorder="1" applyAlignment="1">
      <alignment horizontal="center"/>
    </xf>
    <xf numFmtId="0" fontId="54" fillId="34" borderId="38" xfId="0" applyFont="1" applyFill="1" applyBorder="1" applyAlignment="1">
      <alignment horizontal="center"/>
    </xf>
    <xf numFmtId="0" fontId="55" fillId="34" borderId="46" xfId="0" applyFont="1" applyFill="1" applyBorder="1" applyAlignment="1">
      <alignment horizontal="left" vertical="center" wrapText="1"/>
    </xf>
    <xf numFmtId="0" fontId="55" fillId="34" borderId="28" xfId="0" applyFont="1" applyFill="1" applyBorder="1" applyAlignment="1">
      <alignment horizontal="left" vertical="center" wrapText="1"/>
    </xf>
    <xf numFmtId="0" fontId="55" fillId="34" borderId="20" xfId="0" applyFont="1" applyFill="1" applyBorder="1" applyAlignment="1">
      <alignment horizontal="left" vertical="center" wrapText="1"/>
    </xf>
    <xf numFmtId="0" fontId="55" fillId="34" borderId="34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65"/>
  <sheetViews>
    <sheetView showGridLines="0" tabSelected="1" zoomScale="70" zoomScaleNormal="70" zoomScalePageLayoutView="0" workbookViewId="0" topLeftCell="A1">
      <selection activeCell="R32" sqref="R32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13" width="11.00390625" style="0" customWidth="1"/>
  </cols>
  <sheetData>
    <row r="1" ht="22.5" customHeight="1" thickBot="1">
      <c r="B1" s="1"/>
    </row>
    <row r="2" spans="2:13" ht="15" customHeight="1">
      <c r="B2" s="197" t="str">
        <f>"Strednodobá predikcia "&amp;H4&amp;" základných makroekonomických ukazovateľov"</f>
        <v>Strednodobá predikcia P2Q-2014 základných makroekonomických ukazovateľov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</row>
    <row r="3" spans="2:13" ht="15" customHeight="1" thickBot="1"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2"/>
    </row>
    <row r="4" spans="2:13" ht="15">
      <c r="B4" s="203" t="s">
        <v>30</v>
      </c>
      <c r="C4" s="204"/>
      <c r="D4" s="204"/>
      <c r="E4" s="205"/>
      <c r="F4" s="209" t="s">
        <v>85</v>
      </c>
      <c r="G4" s="2" t="s">
        <v>37</v>
      </c>
      <c r="H4" s="211" t="s">
        <v>144</v>
      </c>
      <c r="I4" s="212"/>
      <c r="J4" s="213"/>
      <c r="K4" s="211" t="s">
        <v>145</v>
      </c>
      <c r="L4" s="212"/>
      <c r="M4" s="214"/>
    </row>
    <row r="5" spans="2:13" ht="15">
      <c r="B5" s="206"/>
      <c r="C5" s="207"/>
      <c r="D5" s="207"/>
      <c r="E5" s="208"/>
      <c r="F5" s="210"/>
      <c r="G5" s="4">
        <v>2013</v>
      </c>
      <c r="H5" s="4">
        <v>2014</v>
      </c>
      <c r="I5" s="4">
        <v>2015</v>
      </c>
      <c r="J5" s="3">
        <v>2016</v>
      </c>
      <c r="K5" s="4">
        <v>2014</v>
      </c>
      <c r="L5" s="4">
        <v>2015</v>
      </c>
      <c r="M5" s="5">
        <v>2016</v>
      </c>
    </row>
    <row r="6" spans="2:13" ht="15.75" thickBot="1">
      <c r="B6" s="6" t="s">
        <v>13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13" ht="15">
      <c r="B7" s="13"/>
      <c r="C7" s="14" t="s">
        <v>86</v>
      </c>
      <c r="D7" s="14"/>
      <c r="E7" s="15"/>
      <c r="F7" s="16" t="s">
        <v>50</v>
      </c>
      <c r="G7" s="129">
        <v>1.4650251048903016</v>
      </c>
      <c r="H7" s="128">
        <v>0.054738809495674445</v>
      </c>
      <c r="I7" s="128">
        <v>1.624180517144211</v>
      </c>
      <c r="J7" s="129">
        <v>1.949955355914355</v>
      </c>
      <c r="K7" s="18">
        <v>-0.1</v>
      </c>
      <c r="L7" s="18">
        <v>-0.2999999999999998</v>
      </c>
      <c r="M7" s="19">
        <v>-0.10000000000000009</v>
      </c>
    </row>
    <row r="8" spans="2:13" ht="15">
      <c r="B8" s="13"/>
      <c r="C8" s="14" t="s">
        <v>87</v>
      </c>
      <c r="D8" s="14"/>
      <c r="E8" s="15"/>
      <c r="F8" s="16" t="s">
        <v>50</v>
      </c>
      <c r="G8" s="129">
        <v>1.392199662429178</v>
      </c>
      <c r="H8" s="128">
        <v>0.0842283816264171</v>
      </c>
      <c r="I8" s="128">
        <v>1.6043680141061571</v>
      </c>
      <c r="J8" s="129">
        <v>1.9555980390198187</v>
      </c>
      <c r="K8" s="18">
        <v>-0.1</v>
      </c>
      <c r="L8" s="18">
        <v>-0.2999999999999998</v>
      </c>
      <c r="M8" s="19">
        <v>0</v>
      </c>
    </row>
    <row r="9" spans="2:13" ht="15">
      <c r="B9" s="13"/>
      <c r="C9" s="14" t="s">
        <v>19</v>
      </c>
      <c r="D9" s="14"/>
      <c r="E9" s="15"/>
      <c r="F9" s="16" t="s">
        <v>50</v>
      </c>
      <c r="G9" s="17">
        <v>0.5144368216828354</v>
      </c>
      <c r="H9" s="18">
        <v>-0.12097292696697082</v>
      </c>
      <c r="I9" s="18">
        <v>1.4075419141493057</v>
      </c>
      <c r="J9" s="17">
        <v>1.950915361011397</v>
      </c>
      <c r="K9" s="20">
        <v>-0.4</v>
      </c>
      <c r="L9" s="20">
        <v>-0.40000000000000013</v>
      </c>
      <c r="M9" s="19">
        <v>-0.2999999999999998</v>
      </c>
    </row>
    <row r="10" spans="2:13" ht="3.75" customHeight="1">
      <c r="B10" s="13"/>
      <c r="C10" s="14"/>
      <c r="D10" s="14"/>
      <c r="E10" s="15"/>
      <c r="F10" s="16"/>
      <c r="G10" s="17"/>
      <c r="H10" s="18"/>
      <c r="I10" s="18"/>
      <c r="J10" s="17"/>
      <c r="K10" s="20"/>
      <c r="L10" s="20"/>
      <c r="M10" s="21"/>
    </row>
    <row r="11" spans="2:13" ht="15.75" thickBot="1">
      <c r="B11" s="6" t="s">
        <v>29</v>
      </c>
      <c r="C11" s="7"/>
      <c r="D11" s="7"/>
      <c r="E11" s="8"/>
      <c r="F11" s="9"/>
      <c r="G11" s="179"/>
      <c r="H11" s="180"/>
      <c r="I11" s="180"/>
      <c r="J11" s="179"/>
      <c r="K11" s="22"/>
      <c r="L11" s="22"/>
      <c r="M11" s="23"/>
    </row>
    <row r="12" spans="2:13" ht="15">
      <c r="B12" s="13"/>
      <c r="C12" s="14" t="s">
        <v>0</v>
      </c>
      <c r="D12" s="14"/>
      <c r="E12" s="15"/>
      <c r="F12" s="16" t="s">
        <v>112</v>
      </c>
      <c r="G12" s="17">
        <v>0.9408261139173675</v>
      </c>
      <c r="H12" s="18">
        <v>2.448486711599145</v>
      </c>
      <c r="I12" s="18">
        <v>3.204936435656407</v>
      </c>
      <c r="J12" s="17">
        <v>3.5499655089336244</v>
      </c>
      <c r="K12" s="18">
        <v>0</v>
      </c>
      <c r="L12" s="18">
        <v>-0.09999999999999964</v>
      </c>
      <c r="M12" s="19">
        <v>0</v>
      </c>
    </row>
    <row r="13" spans="2:13" ht="15">
      <c r="B13" s="13"/>
      <c r="C13" s="14"/>
      <c r="D13" s="14" t="s">
        <v>31</v>
      </c>
      <c r="E13" s="15"/>
      <c r="F13" s="16" t="s">
        <v>112</v>
      </c>
      <c r="G13" s="17">
        <v>-0.07186176254188581</v>
      </c>
      <c r="H13" s="18">
        <v>2.4126010494899646</v>
      </c>
      <c r="I13" s="18">
        <v>2.016219758166045</v>
      </c>
      <c r="J13" s="17">
        <v>2.4439185447147054</v>
      </c>
      <c r="K13" s="18">
        <v>1.2</v>
      </c>
      <c r="L13" s="18">
        <v>-0.3999999999999999</v>
      </c>
      <c r="M13" s="19">
        <v>-0.20000000000000018</v>
      </c>
    </row>
    <row r="14" spans="2:13" ht="15">
      <c r="B14" s="13"/>
      <c r="C14" s="14"/>
      <c r="D14" s="14" t="s">
        <v>32</v>
      </c>
      <c r="E14" s="15"/>
      <c r="F14" s="16" t="s">
        <v>112</v>
      </c>
      <c r="G14" s="17">
        <v>1.420419218288103</v>
      </c>
      <c r="H14" s="18">
        <v>3.2000725626385673</v>
      </c>
      <c r="I14" s="18">
        <v>0.9991245848599135</v>
      </c>
      <c r="J14" s="17">
        <v>1.2063755540120553</v>
      </c>
      <c r="K14" s="18">
        <v>1.7000000000000002</v>
      </c>
      <c r="L14" s="18">
        <v>-0.30000000000000004</v>
      </c>
      <c r="M14" s="19">
        <v>-0.10000000000000009</v>
      </c>
    </row>
    <row r="15" spans="2:13" ht="15">
      <c r="B15" s="13"/>
      <c r="C15" s="14"/>
      <c r="D15" s="14" t="s">
        <v>1</v>
      </c>
      <c r="E15" s="15"/>
      <c r="F15" s="16" t="s">
        <v>112</v>
      </c>
      <c r="G15" s="17">
        <v>-4.301180941387614</v>
      </c>
      <c r="H15" s="18">
        <v>2.9730870394481173</v>
      </c>
      <c r="I15" s="18">
        <v>3.539386125840508</v>
      </c>
      <c r="J15" s="17">
        <v>3.7782507670317784</v>
      </c>
      <c r="K15" s="18">
        <v>-0.2999999999999998</v>
      </c>
      <c r="L15" s="18">
        <v>-0.20000000000000018</v>
      </c>
      <c r="M15" s="19">
        <v>0</v>
      </c>
    </row>
    <row r="16" spans="2:13" ht="15">
      <c r="B16" s="13"/>
      <c r="C16" s="14"/>
      <c r="D16" s="14" t="s">
        <v>33</v>
      </c>
      <c r="E16" s="15"/>
      <c r="F16" s="16" t="s">
        <v>112</v>
      </c>
      <c r="G16" s="17">
        <v>4.459453790391336</v>
      </c>
      <c r="H16" s="18">
        <v>7.400041391810504</v>
      </c>
      <c r="I16" s="18">
        <v>5.6866188588665665</v>
      </c>
      <c r="J16" s="17">
        <v>6.550634488750063</v>
      </c>
      <c r="K16" s="18">
        <v>-0.1999999999999993</v>
      </c>
      <c r="L16" s="18">
        <v>-0.20000000000000018</v>
      </c>
      <c r="M16" s="19">
        <v>0.1999999999999993</v>
      </c>
    </row>
    <row r="17" spans="2:13" ht="15">
      <c r="B17" s="13"/>
      <c r="C17" s="14"/>
      <c r="D17" s="14" t="s">
        <v>34</v>
      </c>
      <c r="E17" s="15"/>
      <c r="F17" s="16" t="s">
        <v>112</v>
      </c>
      <c r="G17" s="17">
        <v>2.892910974501845</v>
      </c>
      <c r="H17" s="18">
        <v>8.268255668620412</v>
      </c>
      <c r="I17" s="18">
        <v>5.562695384909787</v>
      </c>
      <c r="J17" s="17">
        <v>6.154285866635064</v>
      </c>
      <c r="K17" s="18">
        <v>0.9000000000000004</v>
      </c>
      <c r="L17" s="18">
        <v>0</v>
      </c>
      <c r="M17" s="19">
        <v>0.10000000000000053</v>
      </c>
    </row>
    <row r="18" spans="2:13" ht="15">
      <c r="B18" s="13"/>
      <c r="C18" s="14"/>
      <c r="D18" s="14" t="s">
        <v>35</v>
      </c>
      <c r="E18" s="15"/>
      <c r="F18" s="16" t="s">
        <v>118</v>
      </c>
      <c r="G18" s="24">
        <v>9527.603999999996</v>
      </c>
      <c r="H18" s="25">
        <v>9733.392971057448</v>
      </c>
      <c r="I18" s="25">
        <v>10364.046882135652</v>
      </c>
      <c r="J18" s="24">
        <v>11303.445149813935</v>
      </c>
      <c r="K18" s="25">
        <v>-645.6000000000004</v>
      </c>
      <c r="L18" s="25">
        <v>-790</v>
      </c>
      <c r="M18" s="26">
        <v>-722.6000000000004</v>
      </c>
    </row>
    <row r="19" spans="2:13" ht="15">
      <c r="B19" s="13"/>
      <c r="C19" s="14" t="s">
        <v>14</v>
      </c>
      <c r="D19" s="14"/>
      <c r="E19" s="15"/>
      <c r="F19" s="16" t="s">
        <v>36</v>
      </c>
      <c r="G19" s="17">
        <v>-1.7149286691499004</v>
      </c>
      <c r="H19" s="18">
        <v>-1.6651306871231637</v>
      </c>
      <c r="I19" s="18">
        <v>-1.0512548295663238</v>
      </c>
      <c r="J19" s="17">
        <v>-0.26248211880988137</v>
      </c>
      <c r="K19" s="20">
        <v>-0.09999999999999987</v>
      </c>
      <c r="L19" s="20">
        <v>-0.10000000000000009</v>
      </c>
      <c r="M19" s="21">
        <v>-0.09999999999999998</v>
      </c>
    </row>
    <row r="20" spans="2:13" ht="15">
      <c r="B20" s="13"/>
      <c r="C20" s="14" t="s">
        <v>0</v>
      </c>
      <c r="D20" s="14"/>
      <c r="E20" s="15"/>
      <c r="F20" s="16" t="s">
        <v>119</v>
      </c>
      <c r="G20" s="24">
        <v>72134.0919999999</v>
      </c>
      <c r="H20" s="25">
        <v>73810.88631855618</v>
      </c>
      <c r="I20" s="25">
        <v>77248.6941685637</v>
      </c>
      <c r="J20" s="24">
        <v>81551.55279931004</v>
      </c>
      <c r="K20" s="27">
        <v>-325.1000000000058</v>
      </c>
      <c r="L20" s="27">
        <v>-722.4000000000087</v>
      </c>
      <c r="M20" s="26">
        <v>-1033</v>
      </c>
    </row>
    <row r="21" spans="2:13" ht="3.75" customHeight="1">
      <c r="B21" s="13"/>
      <c r="C21" s="14"/>
      <c r="D21" s="14"/>
      <c r="E21" s="15"/>
      <c r="F21" s="16"/>
      <c r="G21" s="16"/>
      <c r="H21" s="20"/>
      <c r="I21" s="20"/>
      <c r="J21" s="16"/>
      <c r="K21" s="20"/>
      <c r="L21" s="20"/>
      <c r="M21" s="21"/>
    </row>
    <row r="22" spans="2:13" ht="15.75" thickBot="1">
      <c r="B22" s="6" t="s">
        <v>7</v>
      </c>
      <c r="C22" s="7"/>
      <c r="D22" s="7"/>
      <c r="E22" s="8"/>
      <c r="F22" s="9"/>
      <c r="G22" s="9"/>
      <c r="H22" s="22"/>
      <c r="I22" s="22"/>
      <c r="J22" s="9"/>
      <c r="K22" s="22"/>
      <c r="L22" s="22"/>
      <c r="M22" s="23"/>
    </row>
    <row r="23" spans="2:13" ht="15">
      <c r="B23" s="13"/>
      <c r="C23" s="14" t="s">
        <v>10</v>
      </c>
      <c r="D23" s="14"/>
      <c r="E23" s="15"/>
      <c r="F23" s="16" t="s">
        <v>40</v>
      </c>
      <c r="G23" s="24">
        <v>2192.251</v>
      </c>
      <c r="H23" s="25">
        <v>2206.592705478793</v>
      </c>
      <c r="I23" s="25">
        <v>2220.2549953624293</v>
      </c>
      <c r="J23" s="24">
        <v>2232.91067669847</v>
      </c>
      <c r="K23" s="18">
        <v>-1.599999999999909</v>
      </c>
      <c r="L23" s="18">
        <v>-0.29999999999972715</v>
      </c>
      <c r="M23" s="19">
        <v>-1.5</v>
      </c>
    </row>
    <row r="24" spans="2:13" ht="15">
      <c r="B24" s="13"/>
      <c r="C24" s="14" t="s">
        <v>10</v>
      </c>
      <c r="D24" s="14"/>
      <c r="E24" s="15"/>
      <c r="F24" s="16" t="s">
        <v>39</v>
      </c>
      <c r="G24" s="17">
        <v>-0.7776094464108354</v>
      </c>
      <c r="H24" s="18">
        <v>0.6541999743091935</v>
      </c>
      <c r="I24" s="18">
        <v>0.6191577561964152</v>
      </c>
      <c r="J24" s="17">
        <v>0.5700102628966022</v>
      </c>
      <c r="K24" s="18">
        <v>0</v>
      </c>
      <c r="L24" s="18">
        <v>0</v>
      </c>
      <c r="M24" s="19">
        <v>0</v>
      </c>
    </row>
    <row r="25" spans="2:13" ht="18">
      <c r="B25" s="13"/>
      <c r="C25" s="14" t="s">
        <v>41</v>
      </c>
      <c r="D25" s="14"/>
      <c r="E25" s="15"/>
      <c r="F25" s="16" t="s">
        <v>176</v>
      </c>
      <c r="G25" s="28">
        <v>385.99524999999966</v>
      </c>
      <c r="H25" s="27">
        <v>366.77335757306685</v>
      </c>
      <c r="I25" s="27">
        <v>345.44583864719414</v>
      </c>
      <c r="J25" s="28">
        <v>323.8844876132987</v>
      </c>
      <c r="K25" s="18">
        <v>-0.0999999999999659</v>
      </c>
      <c r="L25" s="18">
        <v>-1.400000000000034</v>
      </c>
      <c r="M25" s="19">
        <v>-0.20000000000004547</v>
      </c>
    </row>
    <row r="26" spans="2:17" ht="15">
      <c r="B26" s="13"/>
      <c r="C26" s="14" t="s">
        <v>8</v>
      </c>
      <c r="D26" s="14"/>
      <c r="E26" s="15"/>
      <c r="F26" s="16" t="s">
        <v>11</v>
      </c>
      <c r="G26" s="17">
        <v>14.215893587196293</v>
      </c>
      <c r="H26" s="18">
        <v>13.528912669543278</v>
      </c>
      <c r="I26" s="18">
        <v>12.779887059119233</v>
      </c>
      <c r="J26" s="17">
        <v>12.023940071718187</v>
      </c>
      <c r="K26" s="18">
        <v>0</v>
      </c>
      <c r="L26" s="18">
        <v>0</v>
      </c>
      <c r="M26" s="19">
        <v>0</v>
      </c>
      <c r="N26" s="29"/>
      <c r="O26" s="29"/>
      <c r="P26" s="29"/>
      <c r="Q26" s="29"/>
    </row>
    <row r="27" spans="2:15" ht="18">
      <c r="B27" s="13"/>
      <c r="C27" s="14" t="s">
        <v>126</v>
      </c>
      <c r="D27" s="14"/>
      <c r="E27" s="15"/>
      <c r="F27" s="16" t="s">
        <v>127</v>
      </c>
      <c r="G27" s="17">
        <v>1.287174237876691</v>
      </c>
      <c r="H27" s="18">
        <v>0.8228674586136275</v>
      </c>
      <c r="I27" s="18">
        <v>0.5604610622155555</v>
      </c>
      <c r="J27" s="17">
        <v>0.2483826540057379</v>
      </c>
      <c r="K27" s="18">
        <v>-0.09999999999999998</v>
      </c>
      <c r="L27" s="18">
        <v>0</v>
      </c>
      <c r="M27" s="19">
        <v>-0.09999999999999998</v>
      </c>
      <c r="O27" s="29"/>
    </row>
    <row r="28" spans="2:13" ht="18">
      <c r="B28" s="13"/>
      <c r="C28" s="14" t="s">
        <v>128</v>
      </c>
      <c r="D28" s="14"/>
      <c r="E28" s="15"/>
      <c r="F28" s="16" t="s">
        <v>50</v>
      </c>
      <c r="G28" s="17">
        <v>1.7319030016718528</v>
      </c>
      <c r="H28" s="18">
        <v>1.7826248062653178</v>
      </c>
      <c r="I28" s="18">
        <v>2.569867147691113</v>
      </c>
      <c r="J28" s="17">
        <v>2.9630654687686757</v>
      </c>
      <c r="K28" s="18">
        <v>0.10000000000000009</v>
      </c>
      <c r="L28" s="18">
        <v>-0.10000000000000009</v>
      </c>
      <c r="M28" s="19">
        <v>0.10000000000000009</v>
      </c>
    </row>
    <row r="29" spans="2:13" ht="18">
      <c r="B29" s="13"/>
      <c r="C29" s="14" t="s">
        <v>129</v>
      </c>
      <c r="D29" s="14"/>
      <c r="E29" s="15"/>
      <c r="F29" s="16" t="s">
        <v>50</v>
      </c>
      <c r="G29" s="17">
        <v>2.168316724241137</v>
      </c>
      <c r="H29" s="18">
        <v>1.6342113250947108</v>
      </c>
      <c r="I29" s="18">
        <v>4.013581019082153</v>
      </c>
      <c r="J29" s="17">
        <v>4.971787729167104</v>
      </c>
      <c r="K29" s="18">
        <v>-0.5</v>
      </c>
      <c r="L29" s="18">
        <v>-0.5999999999999996</v>
      </c>
      <c r="M29" s="19">
        <v>-0.2999999999999998</v>
      </c>
    </row>
    <row r="30" spans="2:13" ht="15">
      <c r="B30" s="13"/>
      <c r="C30" s="30" t="s">
        <v>103</v>
      </c>
      <c r="D30" s="30"/>
      <c r="E30" s="31"/>
      <c r="F30" s="32" t="s">
        <v>39</v>
      </c>
      <c r="G30" s="17">
        <v>0.7978901523965476</v>
      </c>
      <c r="H30" s="18">
        <v>2.9989941723935516</v>
      </c>
      <c r="I30" s="18">
        <v>3.6728734583163742</v>
      </c>
      <c r="J30" s="17">
        <v>4.231942760300484</v>
      </c>
      <c r="K30" s="18">
        <v>0.2999999999999998</v>
      </c>
      <c r="L30" s="18">
        <v>-0.2999999999999998</v>
      </c>
      <c r="M30" s="19">
        <v>-0.20000000000000018</v>
      </c>
    </row>
    <row r="31" spans="2:13" ht="18">
      <c r="B31" s="13"/>
      <c r="C31" s="14" t="s">
        <v>130</v>
      </c>
      <c r="D31" s="14"/>
      <c r="E31" s="15"/>
      <c r="F31" s="16" t="s">
        <v>50</v>
      </c>
      <c r="G31" s="17">
        <v>2.3276896470911197</v>
      </c>
      <c r="H31" s="18">
        <v>2.814651761384283</v>
      </c>
      <c r="I31" s="18">
        <v>3.673025308957321</v>
      </c>
      <c r="J31" s="17">
        <v>4.2322741674304325</v>
      </c>
      <c r="K31" s="18">
        <v>0.2999999999999998</v>
      </c>
      <c r="L31" s="18">
        <v>-0.2999999999999998</v>
      </c>
      <c r="M31" s="19">
        <v>-0.20000000000000018</v>
      </c>
    </row>
    <row r="32" spans="2:13" ht="18">
      <c r="B32" s="13"/>
      <c r="C32" s="14" t="s">
        <v>131</v>
      </c>
      <c r="D32" s="14"/>
      <c r="E32" s="15"/>
      <c r="F32" s="16" t="s">
        <v>50</v>
      </c>
      <c r="G32" s="17">
        <v>0.926201920588781</v>
      </c>
      <c r="H32" s="18">
        <v>2.7284773541700815</v>
      </c>
      <c r="I32" s="18">
        <v>2.0355708692310515</v>
      </c>
      <c r="J32" s="17">
        <v>2.233468033646261</v>
      </c>
      <c r="K32" s="18">
        <v>0.40000000000000036</v>
      </c>
      <c r="L32" s="18">
        <v>0</v>
      </c>
      <c r="M32" s="19">
        <v>-0.09999999999999964</v>
      </c>
    </row>
    <row r="33" spans="2:13" ht="3.75" customHeight="1">
      <c r="B33" s="13"/>
      <c r="C33" s="14"/>
      <c r="D33" s="14"/>
      <c r="E33" s="15"/>
      <c r="F33" s="15"/>
      <c r="G33" s="16"/>
      <c r="H33" s="20"/>
      <c r="I33" s="20"/>
      <c r="J33" s="16"/>
      <c r="K33" s="20"/>
      <c r="L33" s="20"/>
      <c r="M33" s="21"/>
    </row>
    <row r="34" spans="2:13" ht="15.75" thickBot="1">
      <c r="B34" s="6" t="s">
        <v>43</v>
      </c>
      <c r="C34" s="7"/>
      <c r="D34" s="7"/>
      <c r="E34" s="8"/>
      <c r="F34" s="8"/>
      <c r="G34" s="9"/>
      <c r="H34" s="22"/>
      <c r="I34" s="22"/>
      <c r="J34" s="9"/>
      <c r="K34" s="22"/>
      <c r="L34" s="22"/>
      <c r="M34" s="23"/>
    </row>
    <row r="35" spans="2:13" ht="15">
      <c r="B35" s="13"/>
      <c r="C35" s="14" t="s">
        <v>9</v>
      </c>
      <c r="D35" s="14"/>
      <c r="E35" s="15"/>
      <c r="F35" s="16" t="s">
        <v>113</v>
      </c>
      <c r="G35" s="17">
        <v>0.6921642852179701</v>
      </c>
      <c r="H35" s="18">
        <v>2.1136119733853036</v>
      </c>
      <c r="I35" s="18">
        <v>1.907526431157038</v>
      </c>
      <c r="J35" s="17">
        <v>2.37783630378334</v>
      </c>
      <c r="K35" s="18">
        <v>0.8</v>
      </c>
      <c r="L35" s="18">
        <v>-0.3999999999999999</v>
      </c>
      <c r="M35" s="19">
        <v>-0.20000000000000018</v>
      </c>
    </row>
    <row r="36" spans="2:13" ht="15">
      <c r="B36" s="13"/>
      <c r="C36" s="14" t="s">
        <v>12</v>
      </c>
      <c r="D36" s="14"/>
      <c r="E36" s="15"/>
      <c r="F36" s="16" t="s">
        <v>114</v>
      </c>
      <c r="G36" s="17">
        <v>6.7349770069426</v>
      </c>
      <c r="H36" s="18">
        <v>6.418368749148779</v>
      </c>
      <c r="I36" s="18">
        <v>6.318230826310976</v>
      </c>
      <c r="J36" s="17">
        <v>6.2579571418903495</v>
      </c>
      <c r="K36" s="33">
        <v>-0.2999999999999998</v>
      </c>
      <c r="L36" s="33">
        <v>-0.40000000000000036</v>
      </c>
      <c r="M36" s="34">
        <v>-0.40000000000000036</v>
      </c>
    </row>
    <row r="37" spans="2:13" ht="3.75" customHeight="1">
      <c r="B37" s="13"/>
      <c r="C37" s="14"/>
      <c r="D37" s="14"/>
      <c r="E37" s="15"/>
      <c r="F37" s="15"/>
      <c r="G37" s="16"/>
      <c r="H37" s="20"/>
      <c r="I37" s="20"/>
      <c r="J37" s="16"/>
      <c r="K37" s="20"/>
      <c r="L37" s="20"/>
      <c r="M37" s="21"/>
    </row>
    <row r="38" spans="2:13" ht="15.75" thickBot="1">
      <c r="B38" s="6" t="s">
        <v>16</v>
      </c>
      <c r="C38" s="7"/>
      <c r="D38" s="7"/>
      <c r="E38" s="8"/>
      <c r="F38" s="8"/>
      <c r="G38" s="9"/>
      <c r="H38" s="22"/>
      <c r="I38" s="22"/>
      <c r="J38" s="9"/>
      <c r="K38" s="22"/>
      <c r="L38" s="22"/>
      <c r="M38" s="23"/>
    </row>
    <row r="39" spans="2:13" ht="15">
      <c r="B39" s="13"/>
      <c r="C39" s="14" t="s">
        <v>115</v>
      </c>
      <c r="D39" s="14"/>
      <c r="E39" s="15"/>
      <c r="F39" s="16" t="s">
        <v>15</v>
      </c>
      <c r="G39" s="17">
        <v>5.9385208772018805</v>
      </c>
      <c r="H39" s="18">
        <v>6.052791785371268</v>
      </c>
      <c r="I39" s="18">
        <v>6.372788969973015</v>
      </c>
      <c r="J39" s="17">
        <v>6.955782425981846</v>
      </c>
      <c r="K39" s="18">
        <v>-0.9000000000000004</v>
      </c>
      <c r="L39" s="18">
        <v>-1.2999999999999998</v>
      </c>
      <c r="M39" s="19">
        <v>-1.4000000000000004</v>
      </c>
    </row>
    <row r="40" spans="2:13" ht="15">
      <c r="B40" s="13"/>
      <c r="C40" s="14" t="s">
        <v>88</v>
      </c>
      <c r="D40" s="14"/>
      <c r="E40" s="15"/>
      <c r="F40" s="16" t="s">
        <v>15</v>
      </c>
      <c r="G40" s="17">
        <v>2.145731945579026</v>
      </c>
      <c r="H40" s="18">
        <v>2.0688118822790176</v>
      </c>
      <c r="I40" s="18">
        <v>2.6641432505609477</v>
      </c>
      <c r="J40" s="17">
        <v>2.747012320295227</v>
      </c>
      <c r="K40" s="18">
        <v>-0.8999999999999999</v>
      </c>
      <c r="L40" s="18">
        <v>-1.2999999999999998</v>
      </c>
      <c r="M40" s="19">
        <v>-1.5999999999999996</v>
      </c>
    </row>
    <row r="41" spans="2:13" ht="3.75" customHeight="1">
      <c r="B41" s="13"/>
      <c r="C41" s="14"/>
      <c r="D41" s="14"/>
      <c r="E41" s="15"/>
      <c r="F41" s="15"/>
      <c r="G41" s="16"/>
      <c r="H41" s="20"/>
      <c r="I41" s="20"/>
      <c r="J41" s="16"/>
      <c r="K41" s="20"/>
      <c r="L41" s="20"/>
      <c r="M41" s="21"/>
    </row>
    <row r="42" spans="2:13" ht="15.75" hidden="1" outlineLevel="1" thickBot="1">
      <c r="B42" s="6" t="s">
        <v>17</v>
      </c>
      <c r="C42" s="7"/>
      <c r="D42" s="7"/>
      <c r="E42" s="8"/>
      <c r="F42" s="8"/>
      <c r="G42" s="9"/>
      <c r="H42" s="22"/>
      <c r="I42" s="22"/>
      <c r="J42" s="9"/>
      <c r="K42" s="22"/>
      <c r="L42" s="22"/>
      <c r="M42" s="23"/>
    </row>
    <row r="43" spans="2:13" ht="15" hidden="1" outlineLevel="1">
      <c r="B43" s="13"/>
      <c r="C43" s="14" t="s">
        <v>45</v>
      </c>
      <c r="D43" s="14"/>
      <c r="E43" s="15"/>
      <c r="F43" s="16" t="s">
        <v>89</v>
      </c>
      <c r="G43" s="16"/>
      <c r="H43" s="20"/>
      <c r="I43" s="20"/>
      <c r="J43" s="16"/>
      <c r="K43" s="20"/>
      <c r="L43" s="20"/>
      <c r="M43" s="21"/>
    </row>
    <row r="44" spans="2:13" ht="15" hidden="1" outlineLevel="1">
      <c r="B44" s="13"/>
      <c r="C44" s="14" t="s">
        <v>18</v>
      </c>
      <c r="D44" s="14"/>
      <c r="E44" s="15"/>
      <c r="F44" s="35" t="s">
        <v>89</v>
      </c>
      <c r="G44" s="16"/>
      <c r="H44" s="20"/>
      <c r="I44" s="20"/>
      <c r="J44" s="16"/>
      <c r="K44" s="20"/>
      <c r="L44" s="20"/>
      <c r="M44" s="21"/>
    </row>
    <row r="45" spans="2:13" ht="3.75" customHeight="1" hidden="1" collapsed="1">
      <c r="B45" s="13"/>
      <c r="C45" s="14"/>
      <c r="D45" s="14"/>
      <c r="E45" s="15"/>
      <c r="F45" s="15"/>
      <c r="G45" s="16"/>
      <c r="H45" s="20"/>
      <c r="I45" s="20"/>
      <c r="J45" s="16"/>
      <c r="K45" s="20"/>
      <c r="L45" s="20"/>
      <c r="M45" s="21"/>
    </row>
    <row r="46" spans="2:13" ht="15.75" thickBot="1">
      <c r="B46" s="6" t="s">
        <v>44</v>
      </c>
      <c r="C46" s="7"/>
      <c r="D46" s="7"/>
      <c r="E46" s="36"/>
      <c r="F46" s="8"/>
      <c r="G46" s="9"/>
      <c r="H46" s="22"/>
      <c r="I46" s="22"/>
      <c r="J46" s="9"/>
      <c r="K46" s="22"/>
      <c r="L46" s="22"/>
      <c r="M46" s="23"/>
    </row>
    <row r="47" spans="2:14" ht="15">
      <c r="B47" s="13"/>
      <c r="C47" s="37" t="s">
        <v>49</v>
      </c>
      <c r="D47" s="37"/>
      <c r="E47" s="15"/>
      <c r="F47" s="16" t="s">
        <v>50</v>
      </c>
      <c r="G47" s="184">
        <v>1.6</v>
      </c>
      <c r="H47" s="29">
        <v>3.9</v>
      </c>
      <c r="I47" s="29">
        <v>5.1</v>
      </c>
      <c r="J47" s="184">
        <v>5.6</v>
      </c>
      <c r="K47" s="193">
        <v>-0.2</v>
      </c>
      <c r="L47" s="194">
        <v>0</v>
      </c>
      <c r="M47" s="195">
        <v>0.1</v>
      </c>
      <c r="N47" s="196"/>
    </row>
    <row r="48" spans="2:13" ht="15" customHeight="1">
      <c r="B48" s="13"/>
      <c r="C48" s="14" t="s">
        <v>141</v>
      </c>
      <c r="D48" s="14"/>
      <c r="E48" s="15"/>
      <c r="F48" s="16" t="s">
        <v>46</v>
      </c>
      <c r="G48" s="186">
        <v>1.328005</v>
      </c>
      <c r="H48" s="187">
        <v>1.38</v>
      </c>
      <c r="I48" s="187">
        <v>1.38</v>
      </c>
      <c r="J48" s="186">
        <v>1.38</v>
      </c>
      <c r="K48" s="130">
        <v>1.7</v>
      </c>
      <c r="L48" s="128">
        <v>2</v>
      </c>
      <c r="M48" s="131">
        <v>2</v>
      </c>
    </row>
    <row r="49" spans="2:13" ht="15">
      <c r="B49" s="13"/>
      <c r="C49" s="14" t="s">
        <v>47</v>
      </c>
      <c r="D49" s="14"/>
      <c r="E49" s="15"/>
      <c r="F49" s="16" t="s">
        <v>46</v>
      </c>
      <c r="G49" s="184">
        <v>108.84391666666667</v>
      </c>
      <c r="H49" s="29">
        <v>107.2</v>
      </c>
      <c r="I49" s="29">
        <v>102.2</v>
      </c>
      <c r="J49" s="184">
        <v>98.2</v>
      </c>
      <c r="K49" s="130">
        <v>1.3</v>
      </c>
      <c r="L49" s="128">
        <v>1.2</v>
      </c>
      <c r="M49" s="131">
        <v>1.3</v>
      </c>
    </row>
    <row r="50" spans="2:13" ht="15">
      <c r="B50" s="13"/>
      <c r="C50" s="14" t="s">
        <v>47</v>
      </c>
      <c r="D50" s="14"/>
      <c r="E50" s="15"/>
      <c r="F50" s="16" t="s">
        <v>50</v>
      </c>
      <c r="G50" s="129">
        <v>-2.782849465767029</v>
      </c>
      <c r="H50" s="128">
        <v>-1.6</v>
      </c>
      <c r="I50" s="128">
        <v>-4.6</v>
      </c>
      <c r="J50" s="129">
        <v>-3.9</v>
      </c>
      <c r="K50" s="130">
        <v>1.2</v>
      </c>
      <c r="L50" s="128">
        <v>-0.1</v>
      </c>
      <c r="M50" s="131">
        <v>0.2</v>
      </c>
    </row>
    <row r="51" spans="2:13" ht="15">
      <c r="B51" s="13"/>
      <c r="C51" s="14" t="s">
        <v>48</v>
      </c>
      <c r="D51" s="14"/>
      <c r="E51" s="15"/>
      <c r="F51" s="16" t="s">
        <v>50</v>
      </c>
      <c r="G51" s="129">
        <v>-5.946000328693984</v>
      </c>
      <c r="H51" s="128">
        <v>-5.3</v>
      </c>
      <c r="I51" s="128">
        <v>-4.8</v>
      </c>
      <c r="J51" s="129">
        <v>-3.9</v>
      </c>
      <c r="K51" s="130">
        <v>-0.5</v>
      </c>
      <c r="L51" s="128">
        <v>-0.3</v>
      </c>
      <c r="M51" s="131">
        <v>0.2</v>
      </c>
    </row>
    <row r="52" spans="2:13" ht="15">
      <c r="B52" s="13"/>
      <c r="C52" s="14" t="s">
        <v>90</v>
      </c>
      <c r="D52" s="14"/>
      <c r="E52" s="15"/>
      <c r="F52" s="16" t="s">
        <v>50</v>
      </c>
      <c r="G52" s="184">
        <v>-5.2</v>
      </c>
      <c r="H52" s="29">
        <v>0.3</v>
      </c>
      <c r="I52" s="29">
        <v>1.7</v>
      </c>
      <c r="J52" s="184">
        <v>4.6</v>
      </c>
      <c r="K52" s="183">
        <v>2.8</v>
      </c>
      <c r="L52" s="29">
        <v>-1.4</v>
      </c>
      <c r="M52" s="185">
        <v>-0.2</v>
      </c>
    </row>
    <row r="53" spans="2:13" ht="18">
      <c r="B53" s="13"/>
      <c r="C53" s="14" t="s">
        <v>142</v>
      </c>
      <c r="D53" s="14"/>
      <c r="E53" s="15"/>
      <c r="F53" s="16" t="s">
        <v>116</v>
      </c>
      <c r="G53" s="184">
        <v>0.2</v>
      </c>
      <c r="H53" s="29">
        <v>0.3</v>
      </c>
      <c r="I53" s="29">
        <v>0.3</v>
      </c>
      <c r="J53" s="184">
        <v>0.4</v>
      </c>
      <c r="K53" s="183">
        <v>0</v>
      </c>
      <c r="L53" s="29">
        <v>-0.1</v>
      </c>
      <c r="M53" s="191">
        <v>-0.3</v>
      </c>
    </row>
    <row r="54" spans="2:13" ht="15.75" thickBot="1">
      <c r="B54" s="38"/>
      <c r="C54" s="39" t="s">
        <v>132</v>
      </c>
      <c r="D54" s="39"/>
      <c r="E54" s="40"/>
      <c r="F54" s="41" t="s">
        <v>11</v>
      </c>
      <c r="G54" s="188">
        <v>3.2</v>
      </c>
      <c r="H54" s="189">
        <v>2.7</v>
      </c>
      <c r="I54" s="189">
        <v>3.2</v>
      </c>
      <c r="J54" s="188">
        <v>3.5</v>
      </c>
      <c r="K54" s="190">
        <v>0.1</v>
      </c>
      <c r="L54" s="189">
        <v>0.2</v>
      </c>
      <c r="M54" s="192">
        <v>0.2</v>
      </c>
    </row>
    <row r="55" spans="2:13" ht="15.75" customHeight="1">
      <c r="B55" s="37" t="s">
        <v>117</v>
      </c>
      <c r="C55" s="37"/>
      <c r="D55" s="37"/>
      <c r="E55" s="37"/>
      <c r="F55" s="37"/>
      <c r="G55" s="181"/>
      <c r="H55" s="37"/>
      <c r="I55" s="37"/>
      <c r="J55" s="37"/>
      <c r="K55" s="37"/>
      <c r="L55" s="37"/>
      <c r="M55" s="37"/>
    </row>
    <row r="56" spans="2:13" ht="15.75" customHeight="1">
      <c r="B56" s="37" t="s">
        <v>133</v>
      </c>
      <c r="C56" s="37"/>
      <c r="D56" s="37"/>
      <c r="E56" s="37"/>
      <c r="F56" s="37"/>
      <c r="G56" s="181"/>
      <c r="H56" s="37"/>
      <c r="I56" s="37"/>
      <c r="J56" s="37"/>
      <c r="K56" s="37"/>
      <c r="L56" s="37"/>
      <c r="M56" s="37"/>
    </row>
    <row r="57" spans="2:13" ht="15.75" customHeight="1">
      <c r="B57" s="37" t="s">
        <v>134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2:13" ht="15.75" customHeight="1">
      <c r="B58" s="37" t="s">
        <v>135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2:13" ht="15">
      <c r="B59" s="37" t="s">
        <v>167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2:13" ht="15">
      <c r="B60" s="37" t="s">
        <v>136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2:13" ht="15">
      <c r="B61" s="37" t="s">
        <v>137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2:13" ht="15">
      <c r="B62" s="37" t="s">
        <v>138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2:13" ht="15">
      <c r="B63" s="37" t="s">
        <v>140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2:4" s="37" customFormat="1" ht="15.75">
      <c r="B64" s="37" t="s">
        <v>175</v>
      </c>
      <c r="D64" s="177"/>
    </row>
    <row r="65" spans="3:4" s="37" customFormat="1" ht="15">
      <c r="C65" s="178" t="s">
        <v>139</v>
      </c>
      <c r="D65" s="178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5" zoomScaleNormal="85" zoomScalePageLayoutView="0" workbookViewId="0" topLeftCell="A1">
      <selection activeCell="M37" sqref="M37"/>
    </sheetView>
  </sheetViews>
  <sheetFormatPr defaultColWidth="9.140625" defaultRowHeight="15"/>
  <cols>
    <col min="1" max="5" width="3.140625" style="48" customWidth="1"/>
    <col min="6" max="6" width="29.8515625" style="48" customWidth="1"/>
    <col min="7" max="7" width="20.7109375" style="48" bestFit="1" customWidth="1"/>
    <col min="8" max="8" width="10.00390625" style="48" customWidth="1"/>
    <col min="9" max="27" width="9.140625" style="48" customWidth="1"/>
    <col min="28" max="16384" width="9.140625" style="48" customWidth="1"/>
  </cols>
  <sheetData>
    <row r="1" ht="22.5" customHeight="1" thickBot="1">
      <c r="B1" s="47" t="s">
        <v>153</v>
      </c>
    </row>
    <row r="2" spans="2:27" ht="15" customHeight="1">
      <c r="B2" s="234" t="str">
        <f>"Strednodobá predikcia "&amp;Súhrn!$H$4&amp;" - komponenty HDP [objem]"</f>
        <v>Strednodobá predikcia P2Q-2014 - komponenty HDP [objem]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6"/>
    </row>
    <row r="3" spans="2:27" ht="15" customHeight="1"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9"/>
    </row>
    <row r="4" spans="2:27" ht="15">
      <c r="B4" s="228" t="s">
        <v>30</v>
      </c>
      <c r="C4" s="229"/>
      <c r="D4" s="229"/>
      <c r="E4" s="229"/>
      <c r="F4" s="230"/>
      <c r="G4" s="233" t="s">
        <v>85</v>
      </c>
      <c r="H4" s="43" t="s">
        <v>37</v>
      </c>
      <c r="I4" s="215">
        <v>2014</v>
      </c>
      <c r="J4" s="215">
        <v>2015</v>
      </c>
      <c r="K4" s="244">
        <v>2016</v>
      </c>
      <c r="L4" s="240">
        <v>2013</v>
      </c>
      <c r="M4" s="241"/>
      <c r="N4" s="241"/>
      <c r="O4" s="241"/>
      <c r="P4" s="240">
        <v>2014</v>
      </c>
      <c r="Q4" s="241"/>
      <c r="R4" s="241"/>
      <c r="S4" s="241"/>
      <c r="T4" s="240">
        <v>2015</v>
      </c>
      <c r="U4" s="241"/>
      <c r="V4" s="241"/>
      <c r="W4" s="242"/>
      <c r="X4" s="241">
        <v>2016</v>
      </c>
      <c r="Y4" s="241"/>
      <c r="Z4" s="241"/>
      <c r="AA4" s="243"/>
    </row>
    <row r="5" spans="2:27" ht="15">
      <c r="B5" s="222"/>
      <c r="C5" s="223"/>
      <c r="D5" s="223"/>
      <c r="E5" s="223"/>
      <c r="F5" s="224"/>
      <c r="G5" s="226"/>
      <c r="H5" s="44">
        <v>2013</v>
      </c>
      <c r="I5" s="216"/>
      <c r="J5" s="216"/>
      <c r="K5" s="245"/>
      <c r="L5" s="53" t="s">
        <v>3</v>
      </c>
      <c r="M5" s="53" t="s">
        <v>4</v>
      </c>
      <c r="N5" s="53" t="s">
        <v>5</v>
      </c>
      <c r="O5" s="54" t="s">
        <v>6</v>
      </c>
      <c r="P5" s="53" t="s">
        <v>3</v>
      </c>
      <c r="Q5" s="53" t="s">
        <v>4</v>
      </c>
      <c r="R5" s="53" t="s">
        <v>5</v>
      </c>
      <c r="S5" s="54" t="s">
        <v>6</v>
      </c>
      <c r="T5" s="55" t="s">
        <v>3</v>
      </c>
      <c r="U5" s="53" t="s">
        <v>4</v>
      </c>
      <c r="V5" s="53" t="s">
        <v>5</v>
      </c>
      <c r="W5" s="54" t="s">
        <v>6</v>
      </c>
      <c r="X5" s="53" t="s">
        <v>3</v>
      </c>
      <c r="Y5" s="53" t="s">
        <v>4</v>
      </c>
      <c r="Z5" s="53" t="s">
        <v>5</v>
      </c>
      <c r="AA5" s="56" t="s">
        <v>6</v>
      </c>
    </row>
    <row r="6" spans="2:27" ht="3.75" customHeight="1">
      <c r="B6" s="57"/>
      <c r="C6" s="58"/>
      <c r="D6" s="58"/>
      <c r="E6" s="58"/>
      <c r="F6" s="59"/>
      <c r="G6" s="42"/>
      <c r="H6" s="61"/>
      <c r="I6" s="62"/>
      <c r="J6" s="63"/>
      <c r="K6" s="61"/>
      <c r="L6" s="64"/>
      <c r="M6" s="64"/>
      <c r="N6" s="64"/>
      <c r="O6" s="65"/>
      <c r="P6" s="64"/>
      <c r="Q6" s="64"/>
      <c r="R6" s="64"/>
      <c r="S6" s="65"/>
      <c r="T6" s="66"/>
      <c r="U6" s="64"/>
      <c r="V6" s="64"/>
      <c r="W6" s="65"/>
      <c r="X6" s="64"/>
      <c r="Y6" s="64"/>
      <c r="Z6" s="64"/>
      <c r="AA6" s="67"/>
    </row>
    <row r="7" spans="2:27" ht="15">
      <c r="B7" s="68"/>
      <c r="C7" s="64" t="s">
        <v>0</v>
      </c>
      <c r="D7" s="64"/>
      <c r="E7" s="64"/>
      <c r="F7" s="65"/>
      <c r="G7" s="69" t="s">
        <v>120</v>
      </c>
      <c r="H7" s="94">
        <v>72134.0919999999</v>
      </c>
      <c r="I7" s="95">
        <v>73810.88631855618</v>
      </c>
      <c r="J7" s="95">
        <v>77248.6941685637</v>
      </c>
      <c r="K7" s="94">
        <v>81551.55279931004</v>
      </c>
      <c r="L7" s="96">
        <v>17915.6579143261</v>
      </c>
      <c r="M7" s="96">
        <v>18011.1534388488</v>
      </c>
      <c r="N7" s="96">
        <v>18060.2224140202</v>
      </c>
      <c r="O7" s="97">
        <v>18147.0582328048</v>
      </c>
      <c r="P7" s="96">
        <v>18244.3325658768</v>
      </c>
      <c r="Q7" s="96">
        <v>18343.401404420594</v>
      </c>
      <c r="R7" s="96">
        <v>18505.88763875008</v>
      </c>
      <c r="S7" s="97">
        <v>18717.264709508705</v>
      </c>
      <c r="T7" s="98">
        <v>18924.03714950686</v>
      </c>
      <c r="U7" s="96">
        <v>19173.628623302975</v>
      </c>
      <c r="V7" s="96">
        <v>19438.001705682218</v>
      </c>
      <c r="W7" s="97">
        <v>19713.026690071652</v>
      </c>
      <c r="X7" s="96">
        <v>19978.354385536128</v>
      </c>
      <c r="Y7" s="96">
        <v>20250.49104784151</v>
      </c>
      <c r="Z7" s="96">
        <v>20521.716568302512</v>
      </c>
      <c r="AA7" s="99">
        <v>20800.99079762989</v>
      </c>
    </row>
    <row r="8" spans="2:27" ht="15">
      <c r="B8" s="68"/>
      <c r="C8" s="64"/>
      <c r="D8" s="64"/>
      <c r="E8" s="64" t="s">
        <v>31</v>
      </c>
      <c r="F8" s="65"/>
      <c r="G8" s="69" t="s">
        <v>120</v>
      </c>
      <c r="H8" s="97">
        <v>41545.664000000004</v>
      </c>
      <c r="I8" s="96">
        <v>42537.65350515868</v>
      </c>
      <c r="J8" s="25">
        <v>44170.3245941551</v>
      </c>
      <c r="K8" s="97">
        <v>46273.188744464074</v>
      </c>
      <c r="L8" s="96">
        <v>10314.881720438949</v>
      </c>
      <c r="M8" s="96">
        <v>10390.123780045453</v>
      </c>
      <c r="N8" s="96">
        <v>10400.305525059717</v>
      </c>
      <c r="O8" s="97">
        <v>10440.352974455884</v>
      </c>
      <c r="P8" s="96">
        <v>10531.807154877148</v>
      </c>
      <c r="Q8" s="96">
        <v>10570.327935627065</v>
      </c>
      <c r="R8" s="96">
        <v>10662.930923186652</v>
      </c>
      <c r="S8" s="97">
        <v>10772.587491467822</v>
      </c>
      <c r="T8" s="98">
        <v>10863.117130631912</v>
      </c>
      <c r="U8" s="96">
        <v>10974.459624620104</v>
      </c>
      <c r="V8" s="96">
        <v>11100.20782091863</v>
      </c>
      <c r="W8" s="97">
        <v>11232.540017984462</v>
      </c>
      <c r="X8" s="96">
        <v>11361.926772102584</v>
      </c>
      <c r="Y8" s="96">
        <v>11495.055518317018</v>
      </c>
      <c r="Z8" s="96">
        <v>11635.902064676828</v>
      </c>
      <c r="AA8" s="99">
        <v>11780.304389367646</v>
      </c>
    </row>
    <row r="9" spans="2:27" ht="15">
      <c r="B9" s="68"/>
      <c r="C9" s="64"/>
      <c r="D9" s="64"/>
      <c r="E9" s="64" t="s">
        <v>32</v>
      </c>
      <c r="F9" s="65"/>
      <c r="G9" s="69" t="s">
        <v>120</v>
      </c>
      <c r="H9" s="97">
        <v>12847.421999999991</v>
      </c>
      <c r="I9" s="96">
        <v>13321.863762154671</v>
      </c>
      <c r="J9" s="96">
        <v>13694.38047795593</v>
      </c>
      <c r="K9" s="97">
        <v>14184.489512014792</v>
      </c>
      <c r="L9" s="96">
        <v>3183.18395107987</v>
      </c>
      <c r="M9" s="96">
        <v>3194.1444683915697</v>
      </c>
      <c r="N9" s="96">
        <v>3227.0485062919897</v>
      </c>
      <c r="O9" s="97">
        <v>3243.04507423656</v>
      </c>
      <c r="P9" s="96">
        <v>3286.953548176931</v>
      </c>
      <c r="Q9" s="96">
        <v>3316.4954601590694</v>
      </c>
      <c r="R9" s="96">
        <v>3344.6803473531554</v>
      </c>
      <c r="S9" s="97">
        <v>3373.7344064655176</v>
      </c>
      <c r="T9" s="98">
        <v>3391.00034638702</v>
      </c>
      <c r="U9" s="96">
        <v>3409.0720989507404</v>
      </c>
      <c r="V9" s="96">
        <v>3432.23782007799</v>
      </c>
      <c r="W9" s="97">
        <v>3462.07021254018</v>
      </c>
      <c r="X9" s="96">
        <v>3492.5972899989</v>
      </c>
      <c r="Y9" s="96">
        <v>3527.21367448335</v>
      </c>
      <c r="Z9" s="96">
        <v>3563.56251455964</v>
      </c>
      <c r="AA9" s="99">
        <v>3601.1160329729</v>
      </c>
    </row>
    <row r="10" spans="2:27" ht="15">
      <c r="B10" s="68"/>
      <c r="C10" s="64"/>
      <c r="D10" s="64"/>
      <c r="E10" s="64" t="s">
        <v>1</v>
      </c>
      <c r="F10" s="65"/>
      <c r="G10" s="69" t="s">
        <v>120</v>
      </c>
      <c r="H10" s="97">
        <v>13761.43400000001</v>
      </c>
      <c r="I10" s="96">
        <v>14200.074555199859</v>
      </c>
      <c r="J10" s="96">
        <v>14842.587091536729</v>
      </c>
      <c r="K10" s="97">
        <v>15698.47312587938</v>
      </c>
      <c r="L10" s="96">
        <v>3308.4925582097117</v>
      </c>
      <c r="M10" s="96">
        <v>3396.0913211171014</v>
      </c>
      <c r="N10" s="96">
        <v>3362.730799528245</v>
      </c>
      <c r="O10" s="97">
        <v>3694.119321144952</v>
      </c>
      <c r="P10" s="96">
        <v>3502.836722205615</v>
      </c>
      <c r="Q10" s="96">
        <v>3525.253395189096</v>
      </c>
      <c r="R10" s="96">
        <v>3568.852370658738</v>
      </c>
      <c r="S10" s="97">
        <v>3603.13206714641</v>
      </c>
      <c r="T10" s="98">
        <v>3639.1989209557487</v>
      </c>
      <c r="U10" s="96">
        <v>3682.677342548715</v>
      </c>
      <c r="V10" s="96">
        <v>3733.653314277074</v>
      </c>
      <c r="W10" s="97">
        <v>3787.0575137551914</v>
      </c>
      <c r="X10" s="96">
        <v>3840.153694361265</v>
      </c>
      <c r="Y10" s="96">
        <v>3895.588132602842</v>
      </c>
      <c r="Z10" s="96">
        <v>3952.389677232621</v>
      </c>
      <c r="AA10" s="99">
        <v>4010.341621682651</v>
      </c>
    </row>
    <row r="11" spans="2:27" ht="15">
      <c r="B11" s="68"/>
      <c r="C11" s="64"/>
      <c r="D11" s="64"/>
      <c r="E11" s="64" t="s">
        <v>2</v>
      </c>
      <c r="F11" s="65"/>
      <c r="G11" s="69" t="s">
        <v>120</v>
      </c>
      <c r="H11" s="97">
        <v>68154.52</v>
      </c>
      <c r="I11" s="96">
        <v>70059.59182251322</v>
      </c>
      <c r="J11" s="96">
        <v>72707.29216364777</v>
      </c>
      <c r="K11" s="97">
        <v>76156.15138235825</v>
      </c>
      <c r="L11" s="96">
        <v>16806.55822972853</v>
      </c>
      <c r="M11" s="96">
        <v>16980.359569554123</v>
      </c>
      <c r="N11" s="96">
        <v>16990.08483087995</v>
      </c>
      <c r="O11" s="97">
        <v>17377.517369837395</v>
      </c>
      <c r="P11" s="96">
        <v>17321.597425259693</v>
      </c>
      <c r="Q11" s="96">
        <v>17412.076790975232</v>
      </c>
      <c r="R11" s="96">
        <v>17576.463641198545</v>
      </c>
      <c r="S11" s="97">
        <v>17749.453965079752</v>
      </c>
      <c r="T11" s="98">
        <v>17893.316397974682</v>
      </c>
      <c r="U11" s="96">
        <v>18066.209066119558</v>
      </c>
      <c r="V11" s="96">
        <v>18266.098955273694</v>
      </c>
      <c r="W11" s="97">
        <v>18481.667744279832</v>
      </c>
      <c r="X11" s="96">
        <v>18694.67775646275</v>
      </c>
      <c r="Y11" s="96">
        <v>18917.857325403213</v>
      </c>
      <c r="Z11" s="96">
        <v>19151.854256469087</v>
      </c>
      <c r="AA11" s="99">
        <v>19391.762044023195</v>
      </c>
    </row>
    <row r="12" spans="2:27" ht="15">
      <c r="B12" s="68"/>
      <c r="C12" s="64"/>
      <c r="D12" s="64" t="s">
        <v>33</v>
      </c>
      <c r="E12" s="64"/>
      <c r="F12" s="65"/>
      <c r="G12" s="69" t="s">
        <v>120</v>
      </c>
      <c r="H12" s="97">
        <v>70430.241</v>
      </c>
      <c r="I12" s="96">
        <v>74982.40023863911</v>
      </c>
      <c r="J12" s="96">
        <v>80460.26881338659</v>
      </c>
      <c r="K12" s="97">
        <v>87207.65488810204</v>
      </c>
      <c r="L12" s="96">
        <v>17331.34956231152</v>
      </c>
      <c r="M12" s="96">
        <v>17693.72449659581</v>
      </c>
      <c r="N12" s="96">
        <v>17339.576556501528</v>
      </c>
      <c r="O12" s="97">
        <v>18065.590384591138</v>
      </c>
      <c r="P12" s="96">
        <v>18455.713310341678</v>
      </c>
      <c r="Q12" s="96">
        <v>18562.821561622462</v>
      </c>
      <c r="R12" s="96">
        <v>18822.33842884404</v>
      </c>
      <c r="S12" s="97">
        <v>19141.526937830935</v>
      </c>
      <c r="T12" s="98">
        <v>19509.77391606829</v>
      </c>
      <c r="U12" s="96">
        <v>19909.021089989936</v>
      </c>
      <c r="V12" s="96">
        <v>20312.41550316358</v>
      </c>
      <c r="W12" s="97">
        <v>20729.058304164784</v>
      </c>
      <c r="X12" s="96">
        <v>21152.43601153607</v>
      </c>
      <c r="Y12" s="96">
        <v>21576.33405171719</v>
      </c>
      <c r="Z12" s="96">
        <v>22012.188306113087</v>
      </c>
      <c r="AA12" s="99">
        <v>22466.6965187357</v>
      </c>
    </row>
    <row r="13" spans="2:27" ht="15">
      <c r="B13" s="68"/>
      <c r="C13" s="64"/>
      <c r="D13" s="64" t="s">
        <v>34</v>
      </c>
      <c r="E13" s="64"/>
      <c r="F13" s="65"/>
      <c r="G13" s="69" t="s">
        <v>120</v>
      </c>
      <c r="H13" s="97">
        <v>65880.016</v>
      </c>
      <c r="I13" s="96">
        <v>70484.78097483981</v>
      </c>
      <c r="J13" s="96">
        <v>75476.97255196418</v>
      </c>
      <c r="K13" s="97">
        <v>81441.03261037233</v>
      </c>
      <c r="L13" s="96">
        <v>16127.85388820538</v>
      </c>
      <c r="M13" s="96">
        <v>16286.015664468661</v>
      </c>
      <c r="N13" s="96">
        <v>16436.99032022154</v>
      </c>
      <c r="O13" s="97">
        <v>17029.156127104412</v>
      </c>
      <c r="P13" s="96">
        <v>17205.791241001567</v>
      </c>
      <c r="Q13" s="96">
        <v>17485.233191464657</v>
      </c>
      <c r="R13" s="96">
        <v>17746.27903373396</v>
      </c>
      <c r="S13" s="97">
        <v>18047.47750863964</v>
      </c>
      <c r="T13" s="98">
        <v>18354.323250962207</v>
      </c>
      <c r="U13" s="96">
        <v>18683.50619387693</v>
      </c>
      <c r="V13" s="96">
        <v>19031.72691810517</v>
      </c>
      <c r="W13" s="97">
        <v>19407.416189019874</v>
      </c>
      <c r="X13" s="96">
        <v>19781.341289710334</v>
      </c>
      <c r="Y13" s="96">
        <v>20149.675106716713</v>
      </c>
      <c r="Z13" s="96">
        <v>20545.617348936405</v>
      </c>
      <c r="AA13" s="99">
        <v>20964.398865008887</v>
      </c>
    </row>
    <row r="14" spans="2:27" ht="15.75" thickBot="1">
      <c r="B14" s="70"/>
      <c r="C14" s="71"/>
      <c r="D14" s="71" t="s">
        <v>35</v>
      </c>
      <c r="E14" s="71"/>
      <c r="F14" s="72"/>
      <c r="G14" s="73" t="s">
        <v>120</v>
      </c>
      <c r="H14" s="100">
        <v>4550.225000000002</v>
      </c>
      <c r="I14" s="101">
        <v>4497.61926379929</v>
      </c>
      <c r="J14" s="101">
        <v>4983.296261422409</v>
      </c>
      <c r="K14" s="100">
        <v>5766.622277729704</v>
      </c>
      <c r="L14" s="101">
        <v>1203.4956741061396</v>
      </c>
      <c r="M14" s="101">
        <v>1407.7088321271476</v>
      </c>
      <c r="N14" s="101">
        <v>902.586236279989</v>
      </c>
      <c r="O14" s="100">
        <v>1036.434257486726</v>
      </c>
      <c r="P14" s="101">
        <v>1249.9220693401112</v>
      </c>
      <c r="Q14" s="101">
        <v>1077.588370157806</v>
      </c>
      <c r="R14" s="101">
        <v>1076.0593951100782</v>
      </c>
      <c r="S14" s="100">
        <v>1094.0494291912946</v>
      </c>
      <c r="T14" s="102">
        <v>1155.4506651060838</v>
      </c>
      <c r="U14" s="101">
        <v>1225.5148961130071</v>
      </c>
      <c r="V14" s="101">
        <v>1280.6885850584076</v>
      </c>
      <c r="W14" s="100">
        <v>1321.6421151449103</v>
      </c>
      <c r="X14" s="101">
        <v>1371.0947218257352</v>
      </c>
      <c r="Y14" s="101">
        <v>1426.6589450004758</v>
      </c>
      <c r="Z14" s="101">
        <v>1466.570957176682</v>
      </c>
      <c r="AA14" s="103">
        <v>1502.2976537268114</v>
      </c>
    </row>
    <row r="15" ht="15.75" thickBot="1">
      <c r="G15" s="75"/>
    </row>
    <row r="16" spans="2:27" ht="15" customHeight="1">
      <c r="B16" s="234" t="str">
        <f>"Strednodobá predikcia "&amp;Súhrn!$H$4&amp;" - komponenty HDP [zmena oproti predchádzajúcemu obdobiu]"</f>
        <v>Strednodobá predikcia P2Q-2014 - komponenty HDP [zmena oproti predchádzajúcemu obdobiu]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6"/>
    </row>
    <row r="17" spans="2:27" ht="15" customHeight="1"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9"/>
    </row>
    <row r="18" spans="2:27" ht="15">
      <c r="B18" s="228" t="s">
        <v>30</v>
      </c>
      <c r="C18" s="229"/>
      <c r="D18" s="229"/>
      <c r="E18" s="229"/>
      <c r="F18" s="230"/>
      <c r="G18" s="233" t="s">
        <v>85</v>
      </c>
      <c r="H18" s="43" t="s">
        <v>37</v>
      </c>
      <c r="I18" s="215">
        <v>2014</v>
      </c>
      <c r="J18" s="215">
        <v>2015</v>
      </c>
      <c r="K18" s="244">
        <v>2016</v>
      </c>
      <c r="L18" s="240">
        <v>2013</v>
      </c>
      <c r="M18" s="241"/>
      <c r="N18" s="241"/>
      <c r="O18" s="241"/>
      <c r="P18" s="240">
        <v>2014</v>
      </c>
      <c r="Q18" s="241"/>
      <c r="R18" s="241"/>
      <c r="S18" s="241"/>
      <c r="T18" s="240">
        <v>2015</v>
      </c>
      <c r="U18" s="241"/>
      <c r="V18" s="241"/>
      <c r="W18" s="242"/>
      <c r="X18" s="241">
        <v>2016</v>
      </c>
      <c r="Y18" s="241"/>
      <c r="Z18" s="241"/>
      <c r="AA18" s="243"/>
    </row>
    <row r="19" spans="2:27" ht="15">
      <c r="B19" s="222"/>
      <c r="C19" s="223"/>
      <c r="D19" s="223"/>
      <c r="E19" s="223"/>
      <c r="F19" s="224"/>
      <c r="G19" s="226"/>
      <c r="H19" s="44">
        <v>2013</v>
      </c>
      <c r="I19" s="216"/>
      <c r="J19" s="216"/>
      <c r="K19" s="245"/>
      <c r="L19" s="53" t="s">
        <v>3</v>
      </c>
      <c r="M19" s="53" t="s">
        <v>4</v>
      </c>
      <c r="N19" s="53" t="s">
        <v>5</v>
      </c>
      <c r="O19" s="54" t="s">
        <v>6</v>
      </c>
      <c r="P19" s="53" t="s">
        <v>3</v>
      </c>
      <c r="Q19" s="53" t="s">
        <v>4</v>
      </c>
      <c r="R19" s="53" t="s">
        <v>5</v>
      </c>
      <c r="S19" s="54" t="s">
        <v>6</v>
      </c>
      <c r="T19" s="55" t="s">
        <v>3</v>
      </c>
      <c r="U19" s="53" t="s">
        <v>4</v>
      </c>
      <c r="V19" s="53" t="s">
        <v>5</v>
      </c>
      <c r="W19" s="54" t="s">
        <v>6</v>
      </c>
      <c r="X19" s="53" t="s">
        <v>3</v>
      </c>
      <c r="Y19" s="53" t="s">
        <v>4</v>
      </c>
      <c r="Z19" s="53" t="s">
        <v>5</v>
      </c>
      <c r="AA19" s="56" t="s">
        <v>6</v>
      </c>
    </row>
    <row r="20" spans="2:27" ht="3.75" customHeight="1">
      <c r="B20" s="57"/>
      <c r="C20" s="58"/>
      <c r="D20" s="58"/>
      <c r="E20" s="58"/>
      <c r="F20" s="59"/>
      <c r="G20" s="42"/>
      <c r="H20" s="61"/>
      <c r="I20" s="62"/>
      <c r="J20" s="63"/>
      <c r="K20" s="61"/>
      <c r="L20" s="64"/>
      <c r="M20" s="64"/>
      <c r="N20" s="64"/>
      <c r="O20" s="65"/>
      <c r="P20" s="64"/>
      <c r="Q20" s="64"/>
      <c r="R20" s="64"/>
      <c r="S20" s="65"/>
      <c r="T20" s="66"/>
      <c r="U20" s="64"/>
      <c r="V20" s="64"/>
      <c r="W20" s="65"/>
      <c r="X20" s="64"/>
      <c r="Y20" s="64"/>
      <c r="Z20" s="64"/>
      <c r="AA20" s="67"/>
    </row>
    <row r="21" spans="2:27" ht="15">
      <c r="B21" s="68"/>
      <c r="C21" s="64" t="s">
        <v>0</v>
      </c>
      <c r="D21" s="64"/>
      <c r="E21" s="64"/>
      <c r="F21" s="65"/>
      <c r="G21" s="69" t="s">
        <v>91</v>
      </c>
      <c r="H21" s="82">
        <v>0.9408261139173675</v>
      </c>
      <c r="I21" s="83">
        <v>2.448486711599145</v>
      </c>
      <c r="J21" s="83">
        <v>3.204936435656407</v>
      </c>
      <c r="K21" s="82">
        <v>3.5499655089336244</v>
      </c>
      <c r="L21" s="83">
        <v>0.14508204066692088</v>
      </c>
      <c r="M21" s="83">
        <v>0.44535961183642314</v>
      </c>
      <c r="N21" s="83">
        <v>0.4164691211141047</v>
      </c>
      <c r="O21" s="82">
        <v>0.5495863834053409</v>
      </c>
      <c r="P21" s="83">
        <v>0.599327978267354</v>
      </c>
      <c r="Q21" s="83">
        <v>0.6712823868336102</v>
      </c>
      <c r="R21" s="83">
        <v>0.7763884485179062</v>
      </c>
      <c r="S21" s="82">
        <v>0.8065960913501158</v>
      </c>
      <c r="T21" s="88">
        <v>0.7042436730928046</v>
      </c>
      <c r="U21" s="83">
        <v>0.8305827520122193</v>
      </c>
      <c r="V21" s="83">
        <v>0.8912809326597966</v>
      </c>
      <c r="W21" s="82">
        <v>0.9284988976786934</v>
      </c>
      <c r="X21" s="83">
        <v>0.8562249074923756</v>
      </c>
      <c r="Y21" s="83">
        <v>0.8751366515944454</v>
      </c>
      <c r="Z21" s="83">
        <v>0.8505818152545714</v>
      </c>
      <c r="AA21" s="89">
        <v>0.865566246542059</v>
      </c>
    </row>
    <row r="22" spans="2:27" ht="15">
      <c r="B22" s="68"/>
      <c r="C22" s="64"/>
      <c r="D22" s="64"/>
      <c r="E22" s="64" t="s">
        <v>31</v>
      </c>
      <c r="F22" s="65"/>
      <c r="G22" s="69" t="s">
        <v>91</v>
      </c>
      <c r="H22" s="82">
        <v>-0.07186176254188581</v>
      </c>
      <c r="I22" s="83">
        <v>2.4126010494899646</v>
      </c>
      <c r="J22" s="83">
        <v>2.016219758166045</v>
      </c>
      <c r="K22" s="82">
        <v>2.4439185447147054</v>
      </c>
      <c r="L22" s="83">
        <v>-0.20737760929944216</v>
      </c>
      <c r="M22" s="83">
        <v>0.8941543204928166</v>
      </c>
      <c r="N22" s="83">
        <v>-0.38838520581919056</v>
      </c>
      <c r="O22" s="82">
        <v>0.0890565455973018</v>
      </c>
      <c r="P22" s="83">
        <v>1.6497066107838094</v>
      </c>
      <c r="Q22" s="83">
        <v>0.4403577512090493</v>
      </c>
      <c r="R22" s="83">
        <v>0.3533699936246535</v>
      </c>
      <c r="S22" s="82">
        <v>0.5869117465273348</v>
      </c>
      <c r="T22" s="88">
        <v>0.3681812627263241</v>
      </c>
      <c r="U22" s="83">
        <v>0.5616160832864381</v>
      </c>
      <c r="V22" s="83">
        <v>0.6409922675944841</v>
      </c>
      <c r="W22" s="82">
        <v>0.6537454507248555</v>
      </c>
      <c r="X22" s="83">
        <v>0.5448200372877352</v>
      </c>
      <c r="Y22" s="83">
        <v>0.6085513644900686</v>
      </c>
      <c r="Z22" s="83">
        <v>0.6273444019859369</v>
      </c>
      <c r="AA22" s="89">
        <v>0.6230463582044479</v>
      </c>
    </row>
    <row r="23" spans="2:27" ht="15">
      <c r="B23" s="68"/>
      <c r="C23" s="64"/>
      <c r="D23" s="64"/>
      <c r="E23" s="64" t="s">
        <v>32</v>
      </c>
      <c r="F23" s="65"/>
      <c r="G23" s="69" t="s">
        <v>91</v>
      </c>
      <c r="H23" s="82">
        <v>1.420419218288103</v>
      </c>
      <c r="I23" s="83">
        <v>3.2000725626385673</v>
      </c>
      <c r="J23" s="83">
        <v>0.9991245848599135</v>
      </c>
      <c r="K23" s="82">
        <v>1.2063755540120553</v>
      </c>
      <c r="L23" s="83">
        <v>0.7438953934640011</v>
      </c>
      <c r="M23" s="83">
        <v>0.20413126394787184</v>
      </c>
      <c r="N23" s="83">
        <v>1.4013150616956551</v>
      </c>
      <c r="O23" s="82">
        <v>0.26941500617773784</v>
      </c>
      <c r="P23" s="83">
        <v>1.3524226849571193</v>
      </c>
      <c r="Q23" s="83">
        <v>0.708325087877725</v>
      </c>
      <c r="R23" s="83">
        <v>0.4317097102650109</v>
      </c>
      <c r="S23" s="82">
        <v>0.460700220271562</v>
      </c>
      <c r="T23" s="88">
        <v>0.06780347005330611</v>
      </c>
      <c r="U23" s="83">
        <v>0.046156323736596505</v>
      </c>
      <c r="V23" s="83">
        <v>0.15817453807484583</v>
      </c>
      <c r="W23" s="82">
        <v>0.31126727874273286</v>
      </c>
      <c r="X23" s="83">
        <v>0.25882541361350775</v>
      </c>
      <c r="Y23" s="83">
        <v>0.4101078860667968</v>
      </c>
      <c r="Z23" s="83">
        <v>0.41205487952542796</v>
      </c>
      <c r="AA23" s="89">
        <v>0.41528071390308696</v>
      </c>
    </row>
    <row r="24" spans="2:27" ht="15">
      <c r="B24" s="68"/>
      <c r="C24" s="64"/>
      <c r="D24" s="64"/>
      <c r="E24" s="64" t="s">
        <v>1</v>
      </c>
      <c r="F24" s="65"/>
      <c r="G24" s="69" t="s">
        <v>91</v>
      </c>
      <c r="H24" s="82">
        <v>-4.301180941387614</v>
      </c>
      <c r="I24" s="83">
        <v>2.9730870394481173</v>
      </c>
      <c r="J24" s="83">
        <v>3.539386125840508</v>
      </c>
      <c r="K24" s="82">
        <v>3.7782507670317784</v>
      </c>
      <c r="L24" s="83">
        <v>-4.140705531408571</v>
      </c>
      <c r="M24" s="83">
        <v>4.372595014900369</v>
      </c>
      <c r="N24" s="83">
        <v>-1.4415784361722928</v>
      </c>
      <c r="O24" s="82">
        <v>5.24065142209777</v>
      </c>
      <c r="P24" s="83">
        <v>-2.689451278967269</v>
      </c>
      <c r="Q24" s="83">
        <v>0.9498178688957211</v>
      </c>
      <c r="R24" s="83">
        <v>1.169895908852098</v>
      </c>
      <c r="S24" s="82">
        <v>0.9044113722726337</v>
      </c>
      <c r="T24" s="88">
        <v>0.7185863559287213</v>
      </c>
      <c r="U24" s="83">
        <v>0.786810221815486</v>
      </c>
      <c r="V24" s="83">
        <v>0.8888953927335166</v>
      </c>
      <c r="W24" s="82">
        <v>0.9663292288995677</v>
      </c>
      <c r="X24" s="83">
        <v>0.9468818202552143</v>
      </c>
      <c r="Y24" s="83">
        <v>0.9477528952352827</v>
      </c>
      <c r="Z24" s="83">
        <v>0.9343578906066767</v>
      </c>
      <c r="AA24" s="89">
        <v>0.9379530922199564</v>
      </c>
    </row>
    <row r="25" spans="2:27" ht="15">
      <c r="B25" s="68"/>
      <c r="C25" s="64"/>
      <c r="D25" s="64"/>
      <c r="E25" s="64" t="s">
        <v>2</v>
      </c>
      <c r="F25" s="65"/>
      <c r="G25" s="69" t="s">
        <v>91</v>
      </c>
      <c r="H25" s="82">
        <v>-0.8041432346093131</v>
      </c>
      <c r="I25" s="83">
        <v>2.6879128159767305</v>
      </c>
      <c r="J25" s="83">
        <v>2.1755499334534534</v>
      </c>
      <c r="K25" s="82">
        <v>2.525298742003244</v>
      </c>
      <c r="L25" s="83">
        <v>-0.9407748126929079</v>
      </c>
      <c r="M25" s="83">
        <v>1.5424676155465278</v>
      </c>
      <c r="N25" s="83">
        <v>-0.2996141846327447</v>
      </c>
      <c r="O25" s="82">
        <v>1.2930362081352627</v>
      </c>
      <c r="P25" s="83">
        <v>0.5704332946370698</v>
      </c>
      <c r="Q25" s="83">
        <v>0.6069303852663523</v>
      </c>
      <c r="R25" s="83">
        <v>0.5551487893749965</v>
      </c>
      <c r="S25" s="82">
        <v>0.6364382265625466</v>
      </c>
      <c r="T25" s="88">
        <v>0.39295555172924423</v>
      </c>
      <c r="U25" s="83">
        <v>0.5176815938644097</v>
      </c>
      <c r="V25" s="83">
        <v>0.608988676588524</v>
      </c>
      <c r="W25" s="82">
        <v>0.6633223402411517</v>
      </c>
      <c r="X25" s="83">
        <v>0.5861647899459115</v>
      </c>
      <c r="Y25" s="83">
        <v>0.6517253381209258</v>
      </c>
      <c r="Z25" s="83">
        <v>0.6601785568343956</v>
      </c>
      <c r="AA25" s="89">
        <v>0.6594119855728593</v>
      </c>
    </row>
    <row r="26" spans="2:27" ht="15">
      <c r="B26" s="68"/>
      <c r="C26" s="64"/>
      <c r="D26" s="64" t="s">
        <v>33</v>
      </c>
      <c r="E26" s="64"/>
      <c r="F26" s="65"/>
      <c r="G26" s="69" t="s">
        <v>91</v>
      </c>
      <c r="H26" s="82">
        <v>4.459453790391336</v>
      </c>
      <c r="I26" s="83">
        <v>7.400041391810504</v>
      </c>
      <c r="J26" s="83">
        <v>5.6866188588665665</v>
      </c>
      <c r="K26" s="82">
        <v>6.550634488750063</v>
      </c>
      <c r="L26" s="83">
        <v>-0.2546029160955783</v>
      </c>
      <c r="M26" s="83">
        <v>3.8501653561881426</v>
      </c>
      <c r="N26" s="83">
        <v>-1.0518226931215224</v>
      </c>
      <c r="O26" s="82">
        <v>4.121511015254711</v>
      </c>
      <c r="P26" s="83">
        <v>2.6000000000000085</v>
      </c>
      <c r="Q26" s="83">
        <v>0.40813623493075113</v>
      </c>
      <c r="R26" s="83">
        <v>1.0362425516802602</v>
      </c>
      <c r="S26" s="82">
        <v>1.32884974131413</v>
      </c>
      <c r="T26" s="88">
        <v>1.5147964701753125</v>
      </c>
      <c r="U26" s="83">
        <v>1.6301025014284392</v>
      </c>
      <c r="V26" s="83">
        <v>1.607044079846304</v>
      </c>
      <c r="W26" s="82">
        <v>1.6120678020501629</v>
      </c>
      <c r="X26" s="83">
        <v>1.6012542589189707</v>
      </c>
      <c r="Y26" s="83">
        <v>1.5820887595030513</v>
      </c>
      <c r="Z26" s="83">
        <v>1.5793574004796511</v>
      </c>
      <c r="AA26" s="89">
        <v>1.5944768295133684</v>
      </c>
    </row>
    <row r="27" spans="2:27" ht="15">
      <c r="B27" s="68"/>
      <c r="C27" s="64"/>
      <c r="D27" s="64" t="s">
        <v>34</v>
      </c>
      <c r="E27" s="64"/>
      <c r="F27" s="65"/>
      <c r="G27" s="69" t="s">
        <v>91</v>
      </c>
      <c r="H27" s="82">
        <v>2.892910974501845</v>
      </c>
      <c r="I27" s="83">
        <v>8.268255668620412</v>
      </c>
      <c r="J27" s="83">
        <v>5.562695384909787</v>
      </c>
      <c r="K27" s="82">
        <v>6.154285866635064</v>
      </c>
      <c r="L27" s="83">
        <v>0.42425649714854785</v>
      </c>
      <c r="M27" s="83">
        <v>1.9217072515497904</v>
      </c>
      <c r="N27" s="83">
        <v>0.7953904240304439</v>
      </c>
      <c r="O27" s="82">
        <v>4.140258428712912</v>
      </c>
      <c r="P27" s="83">
        <v>2.200000000000003</v>
      </c>
      <c r="Q27" s="83">
        <v>1.3129485195552064</v>
      </c>
      <c r="R27" s="83">
        <v>1.1705633768754211</v>
      </c>
      <c r="S27" s="82">
        <v>1.26470405202366</v>
      </c>
      <c r="T27" s="88">
        <v>1.3614987723997984</v>
      </c>
      <c r="U27" s="83">
        <v>1.4801633594548633</v>
      </c>
      <c r="V27" s="83">
        <v>1.4772350877343001</v>
      </c>
      <c r="W27" s="82">
        <v>1.496541990959031</v>
      </c>
      <c r="X27" s="83">
        <v>1.4923473927527908</v>
      </c>
      <c r="Y27" s="83">
        <v>1.512146902829386</v>
      </c>
      <c r="Z27" s="83">
        <v>1.543877762073052</v>
      </c>
      <c r="AA27" s="89">
        <v>1.5469283351722538</v>
      </c>
    </row>
    <row r="28" spans="2:27" ht="15.75" thickBot="1">
      <c r="B28" s="70"/>
      <c r="C28" s="71"/>
      <c r="D28" s="71" t="s">
        <v>35</v>
      </c>
      <c r="E28" s="71"/>
      <c r="F28" s="72"/>
      <c r="G28" s="73" t="s">
        <v>91</v>
      </c>
      <c r="H28" s="91">
        <v>15.029588027732729</v>
      </c>
      <c r="I28" s="90">
        <v>2.1599236393268626</v>
      </c>
      <c r="J28" s="90">
        <v>6.479281304612613</v>
      </c>
      <c r="K28" s="91">
        <v>9.064010211083769</v>
      </c>
      <c r="L28" s="90">
        <v>-4.294119066473215</v>
      </c>
      <c r="M28" s="90">
        <v>15.891086513608016</v>
      </c>
      <c r="N28" s="90">
        <v>-11.195213617678718</v>
      </c>
      <c r="O28" s="91">
        <v>4.004665562819085</v>
      </c>
      <c r="P28" s="90">
        <v>5.096297131146471</v>
      </c>
      <c r="Q28" s="90">
        <v>-5.0829498931584</v>
      </c>
      <c r="R28" s="90">
        <v>0.1661532256154601</v>
      </c>
      <c r="S28" s="91">
        <v>1.7485325105809153</v>
      </c>
      <c r="T28" s="92">
        <v>2.5130003162889807</v>
      </c>
      <c r="U28" s="90">
        <v>2.595470074274715</v>
      </c>
      <c r="V28" s="90">
        <v>2.4337202812058365</v>
      </c>
      <c r="W28" s="91">
        <v>2.3409131114546966</v>
      </c>
      <c r="X28" s="90">
        <v>2.282672188382321</v>
      </c>
      <c r="Y28" s="90">
        <v>2.0163256177557543</v>
      </c>
      <c r="Z28" s="90">
        <v>1.798545538608039</v>
      </c>
      <c r="AA28" s="93">
        <v>1.88748977153719</v>
      </c>
    </row>
    <row r="29" ht="15.75" thickBot="1"/>
    <row r="30" spans="2:27" ht="15" customHeight="1">
      <c r="B30" s="234" t="str">
        <f>"Strednodobá predikcia "&amp;Súhrn!$H$4&amp;" - komponenty HDP [príspevky k rastu]"</f>
        <v>Strednodobá predikcia P2Q-2014 - komponenty HDP [príspevky k rastu]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6"/>
    </row>
    <row r="31" spans="2:27" ht="15" customHeight="1">
      <c r="B31" s="237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9"/>
    </row>
    <row r="32" spans="2:27" ht="15">
      <c r="B32" s="228" t="s">
        <v>30</v>
      </c>
      <c r="C32" s="229"/>
      <c r="D32" s="229"/>
      <c r="E32" s="229"/>
      <c r="F32" s="230"/>
      <c r="G32" s="231" t="s">
        <v>85</v>
      </c>
      <c r="H32" s="43" t="s">
        <v>37</v>
      </c>
      <c r="I32" s="246">
        <v>2014</v>
      </c>
      <c r="J32" s="215">
        <v>2015</v>
      </c>
      <c r="K32" s="244">
        <v>2016</v>
      </c>
      <c r="L32" s="240">
        <v>2013</v>
      </c>
      <c r="M32" s="241"/>
      <c r="N32" s="241"/>
      <c r="O32" s="242"/>
      <c r="P32" s="240">
        <v>2014</v>
      </c>
      <c r="Q32" s="241"/>
      <c r="R32" s="241"/>
      <c r="S32" s="242"/>
      <c r="T32" s="240">
        <v>2015</v>
      </c>
      <c r="U32" s="241"/>
      <c r="V32" s="241"/>
      <c r="W32" s="242"/>
      <c r="X32" s="241">
        <v>2016</v>
      </c>
      <c r="Y32" s="241"/>
      <c r="Z32" s="241"/>
      <c r="AA32" s="243"/>
    </row>
    <row r="33" spans="2:27" ht="15">
      <c r="B33" s="222"/>
      <c r="C33" s="223"/>
      <c r="D33" s="223"/>
      <c r="E33" s="223"/>
      <c r="F33" s="224"/>
      <c r="G33" s="232"/>
      <c r="H33" s="44">
        <v>2013</v>
      </c>
      <c r="I33" s="247"/>
      <c r="J33" s="216"/>
      <c r="K33" s="245"/>
      <c r="L33" s="53" t="s">
        <v>3</v>
      </c>
      <c r="M33" s="53" t="s">
        <v>4</v>
      </c>
      <c r="N33" s="53" t="s">
        <v>5</v>
      </c>
      <c r="O33" s="54" t="s">
        <v>6</v>
      </c>
      <c r="P33" s="53" t="s">
        <v>3</v>
      </c>
      <c r="Q33" s="53" t="s">
        <v>4</v>
      </c>
      <c r="R33" s="53" t="s">
        <v>5</v>
      </c>
      <c r="S33" s="54" t="s">
        <v>6</v>
      </c>
      <c r="T33" s="55" t="s">
        <v>3</v>
      </c>
      <c r="U33" s="53" t="s">
        <v>4</v>
      </c>
      <c r="V33" s="53" t="s">
        <v>5</v>
      </c>
      <c r="W33" s="54" t="s">
        <v>6</v>
      </c>
      <c r="X33" s="53" t="s">
        <v>3</v>
      </c>
      <c r="Y33" s="53" t="s">
        <v>4</v>
      </c>
      <c r="Z33" s="53" t="s">
        <v>5</v>
      </c>
      <c r="AA33" s="56" t="s">
        <v>6</v>
      </c>
    </row>
    <row r="34" spans="2:27" ht="3.75" customHeight="1">
      <c r="B34" s="57"/>
      <c r="C34" s="58"/>
      <c r="D34" s="58"/>
      <c r="E34" s="58"/>
      <c r="F34" s="59"/>
      <c r="G34" s="42"/>
      <c r="H34" s="61"/>
      <c r="I34" s="62"/>
      <c r="J34" s="63"/>
      <c r="K34" s="61"/>
      <c r="L34" s="64"/>
      <c r="M34" s="64"/>
      <c r="N34" s="64"/>
      <c r="O34" s="65"/>
      <c r="P34" s="64"/>
      <c r="Q34" s="64"/>
      <c r="R34" s="64"/>
      <c r="S34" s="65"/>
      <c r="T34" s="66"/>
      <c r="U34" s="64"/>
      <c r="V34" s="64"/>
      <c r="W34" s="65"/>
      <c r="X34" s="64"/>
      <c r="Y34" s="64"/>
      <c r="Z34" s="64"/>
      <c r="AA34" s="67"/>
    </row>
    <row r="35" spans="2:27" ht="15">
      <c r="B35" s="68"/>
      <c r="C35" s="64" t="s">
        <v>0</v>
      </c>
      <c r="D35" s="64"/>
      <c r="E35" s="64"/>
      <c r="F35" s="65"/>
      <c r="G35" s="69" t="s">
        <v>91</v>
      </c>
      <c r="H35" s="82">
        <v>0.9408261139173675</v>
      </c>
      <c r="I35" s="83">
        <v>2.448486711599145</v>
      </c>
      <c r="J35" s="83">
        <v>3.204936435656407</v>
      </c>
      <c r="K35" s="82">
        <v>3.5499655089336244</v>
      </c>
      <c r="L35" s="83">
        <v>0.14508204066692088</v>
      </c>
      <c r="M35" s="83">
        <v>0.44535961183642314</v>
      </c>
      <c r="N35" s="83">
        <v>0.4164691211141047</v>
      </c>
      <c r="O35" s="82">
        <v>0.5495863834053409</v>
      </c>
      <c r="P35" s="83">
        <v>0.599327978267354</v>
      </c>
      <c r="Q35" s="83">
        <v>0.6712823868336102</v>
      </c>
      <c r="R35" s="83">
        <v>0.7763884485179062</v>
      </c>
      <c r="S35" s="82">
        <v>0.8065960913501158</v>
      </c>
      <c r="T35" s="88">
        <v>0.7042436730928046</v>
      </c>
      <c r="U35" s="83">
        <v>0.8305827520122193</v>
      </c>
      <c r="V35" s="83">
        <v>0.8912809326597966</v>
      </c>
      <c r="W35" s="82">
        <v>0.9284988976786934</v>
      </c>
      <c r="X35" s="83">
        <v>0.8562249074923756</v>
      </c>
      <c r="Y35" s="83">
        <v>0.8751366515944454</v>
      </c>
      <c r="Z35" s="83">
        <v>0.8505818152545714</v>
      </c>
      <c r="AA35" s="89">
        <v>0.865566246542059</v>
      </c>
    </row>
    <row r="36" spans="2:27" ht="15">
      <c r="B36" s="68"/>
      <c r="C36" s="64"/>
      <c r="D36" s="64"/>
      <c r="E36" s="64" t="s">
        <v>31</v>
      </c>
      <c r="F36" s="65"/>
      <c r="G36" s="69" t="s">
        <v>92</v>
      </c>
      <c r="H36" s="82">
        <v>-0.037158832353874335</v>
      </c>
      <c r="I36" s="83">
        <v>1.2350104932501282</v>
      </c>
      <c r="J36" s="83">
        <v>1.0317413825212338</v>
      </c>
      <c r="K36" s="82">
        <v>1.236199223862639</v>
      </c>
      <c r="L36" s="83">
        <v>-0.10672732917470537</v>
      </c>
      <c r="M36" s="83">
        <v>0.45855883564682204</v>
      </c>
      <c r="N36" s="83">
        <v>-0.20006973263334624</v>
      </c>
      <c r="O36" s="82">
        <v>0.04550819312416682</v>
      </c>
      <c r="P36" s="83">
        <v>0.8391445319267334</v>
      </c>
      <c r="Q36" s="83">
        <v>0.22633241079443667</v>
      </c>
      <c r="R36" s="83">
        <v>0.18120635430900497</v>
      </c>
      <c r="S36" s="82">
        <v>0.2997020590534261</v>
      </c>
      <c r="T36" s="88">
        <v>0.18759926484201087</v>
      </c>
      <c r="U36" s="83">
        <v>0.285205087444662</v>
      </c>
      <c r="V36" s="83">
        <v>0.32464632362675766</v>
      </c>
      <c r="W36" s="82">
        <v>0.330284088839323</v>
      </c>
      <c r="X36" s="83">
        <v>0.27450367962341016</v>
      </c>
      <c r="Y36" s="83">
        <v>0.30566754728727963</v>
      </c>
      <c r="Z36" s="83">
        <v>0.31427430764325176</v>
      </c>
      <c r="AA36" s="89">
        <v>0.3114302660353303</v>
      </c>
    </row>
    <row r="37" spans="2:27" ht="15">
      <c r="B37" s="68"/>
      <c r="C37" s="64"/>
      <c r="D37" s="64"/>
      <c r="E37" s="64" t="s">
        <v>32</v>
      </c>
      <c r="F37" s="65"/>
      <c r="G37" s="69" t="s">
        <v>92</v>
      </c>
      <c r="H37" s="82">
        <v>0.23100068855573352</v>
      </c>
      <c r="I37" s="83">
        <v>0.5228957446712045</v>
      </c>
      <c r="J37" s="83">
        <v>0.1644558708490038</v>
      </c>
      <c r="K37" s="82">
        <v>0.1943253252130342</v>
      </c>
      <c r="L37" s="83">
        <v>0.12054134259376036</v>
      </c>
      <c r="M37" s="83">
        <v>0.03327536227158157</v>
      </c>
      <c r="N37" s="83">
        <v>0.22787926336630365</v>
      </c>
      <c r="O37" s="82">
        <v>0.04424145889295323</v>
      </c>
      <c r="P37" s="83">
        <v>0.22146663011342937</v>
      </c>
      <c r="Q37" s="83">
        <v>0.11686044331833342</v>
      </c>
      <c r="R37" s="83">
        <v>0.07125026677975438</v>
      </c>
      <c r="S37" s="82">
        <v>0.07577486358167378</v>
      </c>
      <c r="T37" s="88">
        <v>0.011113885410831421</v>
      </c>
      <c r="U37" s="83">
        <v>0.00751781786045472</v>
      </c>
      <c r="V37" s="83">
        <v>0.02556261590397923</v>
      </c>
      <c r="W37" s="82">
        <v>0.04993843788749824</v>
      </c>
      <c r="X37" s="83">
        <v>0.04127093462094161</v>
      </c>
      <c r="Y37" s="83">
        <v>0.06500629462514307</v>
      </c>
      <c r="Z37" s="83">
        <v>0.06501381488896923</v>
      </c>
      <c r="AA37" s="89">
        <v>0.06523787378355674</v>
      </c>
    </row>
    <row r="38" spans="2:27" ht="15">
      <c r="B38" s="68"/>
      <c r="C38" s="64"/>
      <c r="D38" s="64"/>
      <c r="E38" s="64" t="s">
        <v>1</v>
      </c>
      <c r="F38" s="65"/>
      <c r="G38" s="69" t="s">
        <v>92</v>
      </c>
      <c r="H38" s="82">
        <v>-0.9106930465442236</v>
      </c>
      <c r="I38" s="83">
        <v>0.596803903878692</v>
      </c>
      <c r="J38" s="83">
        <v>0.7141182971859178</v>
      </c>
      <c r="K38" s="82">
        <v>0.7647827978357462</v>
      </c>
      <c r="L38" s="83">
        <v>-0.8416549270492281</v>
      </c>
      <c r="M38" s="83">
        <v>0.8507531788056891</v>
      </c>
      <c r="N38" s="83">
        <v>-0.29144674277639543</v>
      </c>
      <c r="O38" s="82">
        <v>1.0399081829437655</v>
      </c>
      <c r="P38" s="83">
        <v>-0.5585687594611183</v>
      </c>
      <c r="Q38" s="83">
        <v>0.1908174722866257</v>
      </c>
      <c r="R38" s="83">
        <v>0.23568121260503583</v>
      </c>
      <c r="S38" s="82">
        <v>0.18290950278572546</v>
      </c>
      <c r="T38" s="88">
        <v>0.14546899028901597</v>
      </c>
      <c r="U38" s="83">
        <v>0.15930276006795765</v>
      </c>
      <c r="V38" s="83">
        <v>0.17989346439885373</v>
      </c>
      <c r="W38" s="82">
        <v>0.1955597968639776</v>
      </c>
      <c r="X38" s="83">
        <v>0.19169597444602032</v>
      </c>
      <c r="Y38" s="83">
        <v>0.19204479214961973</v>
      </c>
      <c r="Z38" s="83">
        <v>0.1894668314080117</v>
      </c>
      <c r="AA38" s="89">
        <v>0.19035385243926659</v>
      </c>
    </row>
    <row r="39" spans="2:27" ht="15">
      <c r="B39" s="68"/>
      <c r="C39" s="64"/>
      <c r="D39" s="64"/>
      <c r="E39" s="64" t="s">
        <v>2</v>
      </c>
      <c r="F39" s="65"/>
      <c r="G39" s="69" t="s">
        <v>92</v>
      </c>
      <c r="H39" s="82">
        <v>-0.7168511903423616</v>
      </c>
      <c r="I39" s="83">
        <v>2.3547101418000187</v>
      </c>
      <c r="J39" s="83">
        <v>1.9103155505561527</v>
      </c>
      <c r="K39" s="82">
        <v>2.1953073469114086</v>
      </c>
      <c r="L39" s="83">
        <v>-0.8278409136301731</v>
      </c>
      <c r="M39" s="83">
        <v>1.3425873767240926</v>
      </c>
      <c r="N39" s="83">
        <v>-0.2636372120434325</v>
      </c>
      <c r="O39" s="82">
        <v>1.1296578349608828</v>
      </c>
      <c r="P39" s="83">
        <v>0.5020424025790527</v>
      </c>
      <c r="Q39" s="83">
        <v>0.5340103263993876</v>
      </c>
      <c r="R39" s="83">
        <v>0.4881378336937952</v>
      </c>
      <c r="S39" s="82">
        <v>0.55838642542082</v>
      </c>
      <c r="T39" s="88">
        <v>0.3441821405418609</v>
      </c>
      <c r="U39" s="83">
        <v>0.45202566537307964</v>
      </c>
      <c r="V39" s="83">
        <v>0.5301024039295801</v>
      </c>
      <c r="W39" s="82">
        <v>0.5757823235908041</v>
      </c>
      <c r="X39" s="83">
        <v>0.5074705886903748</v>
      </c>
      <c r="Y39" s="83">
        <v>0.5627186340620374</v>
      </c>
      <c r="Z39" s="83">
        <v>0.5687549539402429</v>
      </c>
      <c r="AA39" s="89">
        <v>0.5670219922581538</v>
      </c>
    </row>
    <row r="40" spans="2:27" ht="15">
      <c r="B40" s="68"/>
      <c r="C40" s="64"/>
      <c r="D40" s="64" t="s">
        <v>33</v>
      </c>
      <c r="E40" s="64"/>
      <c r="F40" s="65"/>
      <c r="G40" s="69" t="s">
        <v>92</v>
      </c>
      <c r="H40" s="82">
        <v>4.40419119739828</v>
      </c>
      <c r="I40" s="83">
        <v>7.563094751548268</v>
      </c>
      <c r="J40" s="83">
        <v>6.092820931811147</v>
      </c>
      <c r="K40" s="82">
        <v>7.18732352360726</v>
      </c>
      <c r="L40" s="83">
        <v>-0.254386889959839</v>
      </c>
      <c r="M40" s="83">
        <v>3.8315453579022143</v>
      </c>
      <c r="N40" s="83">
        <v>-1.08221722020082</v>
      </c>
      <c r="O40" s="82">
        <v>4.178604047886855</v>
      </c>
      <c r="P40" s="83">
        <v>2.729658249839009</v>
      </c>
      <c r="Q40" s="83">
        <v>0.43701099552650396</v>
      </c>
      <c r="R40" s="83">
        <v>1.1066542020871009</v>
      </c>
      <c r="S40" s="82">
        <v>1.422803052095512</v>
      </c>
      <c r="T40" s="88">
        <v>1.6302993626788183</v>
      </c>
      <c r="U40" s="83">
        <v>1.7685183253381611</v>
      </c>
      <c r="V40" s="83">
        <v>1.7573267750948078</v>
      </c>
      <c r="W40" s="82">
        <v>1.775326443614605</v>
      </c>
      <c r="X40" s="83">
        <v>1.775361064919145</v>
      </c>
      <c r="Y40" s="83">
        <v>1.7670693714197245</v>
      </c>
      <c r="Z40" s="83">
        <v>1.7763812347075538</v>
      </c>
      <c r="AA40" s="89">
        <v>1.806346336656988</v>
      </c>
    </row>
    <row r="41" spans="2:27" ht="15">
      <c r="B41" s="68"/>
      <c r="C41" s="64"/>
      <c r="D41" s="64" t="s">
        <v>34</v>
      </c>
      <c r="E41" s="64"/>
      <c r="F41" s="65"/>
      <c r="G41" s="69" t="s">
        <v>92</v>
      </c>
      <c r="H41" s="82">
        <v>-2.4882858643255483</v>
      </c>
      <c r="I41" s="83">
        <v>-7.249327165011324</v>
      </c>
      <c r="J41" s="83">
        <v>-5.154240431561385</v>
      </c>
      <c r="K41" s="82">
        <v>-5.832665361585037</v>
      </c>
      <c r="L41" s="83">
        <v>-0.3629081295633392</v>
      </c>
      <c r="M41" s="83">
        <v>-1.6484068950359168</v>
      </c>
      <c r="N41" s="83">
        <v>-0.6923000506072375</v>
      </c>
      <c r="O41" s="82">
        <v>-3.6172387963586288</v>
      </c>
      <c r="P41" s="83">
        <v>-1.9907227227075472</v>
      </c>
      <c r="Q41" s="83">
        <v>-1.2069564692666812</v>
      </c>
      <c r="R41" s="83">
        <v>-1.0829245401988812</v>
      </c>
      <c r="S41" s="82">
        <v>-1.1745933861661881</v>
      </c>
      <c r="T41" s="88">
        <v>-1.2702378301278765</v>
      </c>
      <c r="U41" s="83">
        <v>-1.3899612386990265</v>
      </c>
      <c r="V41" s="83">
        <v>-1.3961482463645905</v>
      </c>
      <c r="W41" s="82">
        <v>-1.4226098695267306</v>
      </c>
      <c r="X41" s="83">
        <v>-1.4266067461171479</v>
      </c>
      <c r="Y41" s="83">
        <v>-1.4546513538872607</v>
      </c>
      <c r="Z41" s="83">
        <v>-1.494554373393296</v>
      </c>
      <c r="AA41" s="89">
        <v>-1.5078020823730465</v>
      </c>
    </row>
    <row r="42" spans="2:27" ht="15">
      <c r="B42" s="68"/>
      <c r="C42" s="64"/>
      <c r="D42" s="64" t="s">
        <v>35</v>
      </c>
      <c r="E42" s="64"/>
      <c r="F42" s="65"/>
      <c r="G42" s="69" t="s">
        <v>92</v>
      </c>
      <c r="H42" s="104">
        <v>1.9159053330727291</v>
      </c>
      <c r="I42" s="83">
        <v>0.31376758653695475</v>
      </c>
      <c r="J42" s="83">
        <v>0.938580500249762</v>
      </c>
      <c r="K42" s="82">
        <v>1.354658162022233</v>
      </c>
      <c r="L42" s="83">
        <v>-0.6172950195231782</v>
      </c>
      <c r="M42" s="83">
        <v>2.1831384628662978</v>
      </c>
      <c r="N42" s="83">
        <v>-1.7745172708080577</v>
      </c>
      <c r="O42" s="82">
        <v>0.5613652515282268</v>
      </c>
      <c r="P42" s="83">
        <v>0.7389355271314622</v>
      </c>
      <c r="Q42" s="83">
        <v>-0.7699454737401774</v>
      </c>
      <c r="R42" s="83">
        <v>0.023729661888219646</v>
      </c>
      <c r="S42" s="82">
        <v>0.24820966592932386</v>
      </c>
      <c r="T42" s="88">
        <v>0.36006153255094153</v>
      </c>
      <c r="U42" s="83">
        <v>0.37855708663913445</v>
      </c>
      <c r="V42" s="83">
        <v>0.3611785287302174</v>
      </c>
      <c r="W42" s="82">
        <v>0.3527165740878745</v>
      </c>
      <c r="X42" s="83">
        <v>0.34875431880199714</v>
      </c>
      <c r="Y42" s="83">
        <v>0.3124180175324637</v>
      </c>
      <c r="Z42" s="83">
        <v>0.2818268613142578</v>
      </c>
      <c r="AA42" s="89">
        <v>0.2985442542839416</v>
      </c>
    </row>
    <row r="43" spans="2:27" ht="15.75" thickBot="1">
      <c r="B43" s="70"/>
      <c r="C43" s="71"/>
      <c r="D43" s="71" t="s">
        <v>53</v>
      </c>
      <c r="E43" s="71"/>
      <c r="F43" s="72"/>
      <c r="G43" s="73" t="s">
        <v>92</v>
      </c>
      <c r="H43" s="105">
        <v>-0.2582280288130233</v>
      </c>
      <c r="I43" s="90">
        <v>-0.21999101673780289</v>
      </c>
      <c r="J43" s="90">
        <v>0.35604038485044937</v>
      </c>
      <c r="K43" s="91">
        <v>0</v>
      </c>
      <c r="L43" s="90">
        <v>1.5902179738202693</v>
      </c>
      <c r="M43" s="90">
        <v>-3.0803662277539745</v>
      </c>
      <c r="N43" s="90">
        <v>2.45462360396559</v>
      </c>
      <c r="O43" s="91">
        <v>-1.1414367030837593</v>
      </c>
      <c r="P43" s="90">
        <v>-0.6416499514431562</v>
      </c>
      <c r="Q43" s="90">
        <v>0.9072175341744012</v>
      </c>
      <c r="R43" s="90">
        <v>0.26452095293589206</v>
      </c>
      <c r="S43" s="91">
        <v>0</v>
      </c>
      <c r="T43" s="92">
        <v>0</v>
      </c>
      <c r="U43" s="90">
        <v>0</v>
      </c>
      <c r="V43" s="90">
        <v>0</v>
      </c>
      <c r="W43" s="91">
        <v>0</v>
      </c>
      <c r="X43" s="90">
        <v>0</v>
      </c>
      <c r="Y43" s="90">
        <v>0</v>
      </c>
      <c r="Z43" s="90">
        <v>0</v>
      </c>
      <c r="AA43" s="93">
        <v>0</v>
      </c>
    </row>
    <row r="44" spans="2:27" ht="15">
      <c r="B44" s="37" t="s">
        <v>143</v>
      </c>
      <c r="C44" s="64"/>
      <c r="D44" s="64"/>
      <c r="E44" s="64"/>
      <c r="F44" s="64"/>
      <c r="G44" s="75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</row>
    <row r="45" spans="2:27" ht="15">
      <c r="B45" s="64"/>
      <c r="C45" s="64"/>
      <c r="D45" s="64"/>
      <c r="E45" s="64"/>
      <c r="F45" s="64"/>
      <c r="G45" s="75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ht="15.75" thickBot="1">
      <c r="B46" s="77" t="s">
        <v>94</v>
      </c>
    </row>
    <row r="47" spans="2:11" ht="15">
      <c r="B47" s="219" t="s">
        <v>30</v>
      </c>
      <c r="C47" s="220"/>
      <c r="D47" s="220"/>
      <c r="E47" s="220"/>
      <c r="F47" s="221"/>
      <c r="G47" s="225" t="s">
        <v>85</v>
      </c>
      <c r="H47" s="45" t="s">
        <v>37</v>
      </c>
      <c r="I47" s="227">
        <v>2014</v>
      </c>
      <c r="J47" s="227">
        <v>2015</v>
      </c>
      <c r="K47" s="217">
        <v>2016</v>
      </c>
    </row>
    <row r="48" spans="2:11" ht="15" customHeight="1">
      <c r="B48" s="222"/>
      <c r="C48" s="223"/>
      <c r="D48" s="223"/>
      <c r="E48" s="223"/>
      <c r="F48" s="224"/>
      <c r="G48" s="226"/>
      <c r="H48" s="46">
        <v>2013</v>
      </c>
      <c r="I48" s="216"/>
      <c r="J48" s="216"/>
      <c r="K48" s="218"/>
    </row>
    <row r="49" spans="2:11" ht="3.75" customHeight="1">
      <c r="B49" s="57"/>
      <c r="C49" s="58"/>
      <c r="D49" s="58"/>
      <c r="E49" s="58"/>
      <c r="F49" s="59"/>
      <c r="G49" s="42"/>
      <c r="H49" s="78"/>
      <c r="I49" s="62"/>
      <c r="J49" s="62"/>
      <c r="K49" s="79"/>
    </row>
    <row r="50" spans="2:11" ht="15">
      <c r="B50" s="68"/>
      <c r="C50" s="64" t="s">
        <v>1</v>
      </c>
      <c r="D50" s="64"/>
      <c r="E50" s="64"/>
      <c r="F50" s="65"/>
      <c r="G50" s="69" t="s">
        <v>91</v>
      </c>
      <c r="H50" s="104">
        <v>-4.301180941387614</v>
      </c>
      <c r="I50" s="83">
        <v>2.9730870394481173</v>
      </c>
      <c r="J50" s="83">
        <v>3.539386125840508</v>
      </c>
      <c r="K50" s="89">
        <v>3.7782507670317784</v>
      </c>
    </row>
    <row r="51" spans="2:11" ht="15">
      <c r="B51" s="68"/>
      <c r="C51" s="64"/>
      <c r="D51" s="80" t="s">
        <v>51</v>
      </c>
      <c r="E51" s="64"/>
      <c r="F51" s="65"/>
      <c r="G51" s="69" t="s">
        <v>91</v>
      </c>
      <c r="H51" s="104">
        <v>-3.2926052622542983</v>
      </c>
      <c r="I51" s="83">
        <v>3.0367038866206713</v>
      </c>
      <c r="J51" s="83">
        <v>3.2391857798793353</v>
      </c>
      <c r="K51" s="89">
        <v>4.423343403210893</v>
      </c>
    </row>
    <row r="52" spans="2:11" ht="15.75" thickBot="1">
      <c r="B52" s="70"/>
      <c r="C52" s="71"/>
      <c r="D52" s="81" t="s">
        <v>93</v>
      </c>
      <c r="E52" s="71"/>
      <c r="F52" s="72"/>
      <c r="G52" s="73" t="s">
        <v>91</v>
      </c>
      <c r="H52" s="105">
        <v>-13.835758863505305</v>
      </c>
      <c r="I52" s="90">
        <v>2.2980964172055565</v>
      </c>
      <c r="J52" s="90">
        <v>6.747584324645288</v>
      </c>
      <c r="K52" s="93">
        <v>-2.8891813321237976</v>
      </c>
    </row>
    <row r="53" spans="2:10" ht="15">
      <c r="B53" s="37" t="s">
        <v>143</v>
      </c>
      <c r="C53" s="64"/>
      <c r="D53" s="64"/>
      <c r="E53" s="64"/>
      <c r="F53" s="64"/>
      <c r="G53" s="75"/>
      <c r="H53" s="64"/>
      <c r="I53" s="64"/>
      <c r="J53" s="64"/>
    </row>
    <row r="60" spans="2:10" ht="15">
      <c r="B60" s="64"/>
      <c r="C60" s="64"/>
      <c r="D60" s="64"/>
      <c r="E60" s="64"/>
      <c r="F60" s="64"/>
      <c r="G60" s="75"/>
      <c r="H60" s="64"/>
      <c r="I60" s="64"/>
      <c r="J60" s="64"/>
    </row>
    <row r="61" spans="2:10" ht="15">
      <c r="B61" s="64"/>
      <c r="C61" s="64"/>
      <c r="D61" s="64"/>
      <c r="E61" s="64"/>
      <c r="F61" s="64"/>
      <c r="G61" s="75"/>
      <c r="H61" s="64"/>
      <c r="I61" s="64"/>
      <c r="J61" s="64"/>
    </row>
    <row r="62" spans="2:10" ht="15">
      <c r="B62" s="64"/>
      <c r="C62" s="64"/>
      <c r="D62" s="64"/>
      <c r="E62" s="64"/>
      <c r="F62" s="64"/>
      <c r="G62" s="75"/>
      <c r="H62" s="64"/>
      <c r="I62" s="64"/>
      <c r="J62" s="64"/>
    </row>
    <row r="63" spans="2:10" ht="15">
      <c r="B63" s="64"/>
      <c r="C63" s="64"/>
      <c r="D63" s="64"/>
      <c r="E63" s="64"/>
      <c r="F63" s="64"/>
      <c r="G63" s="75"/>
      <c r="H63" s="64"/>
      <c r="I63" s="64"/>
      <c r="J63" s="64"/>
    </row>
    <row r="64" spans="2:10" ht="15">
      <c r="B64" s="64"/>
      <c r="C64" s="64"/>
      <c r="D64" s="64"/>
      <c r="E64" s="64"/>
      <c r="F64" s="64"/>
      <c r="G64" s="75"/>
      <c r="H64" s="64"/>
      <c r="I64" s="64"/>
      <c r="J64" s="64"/>
    </row>
    <row r="65" spans="2:10" ht="15">
      <c r="B65" s="64"/>
      <c r="C65" s="64"/>
      <c r="D65" s="64"/>
      <c r="E65" s="64"/>
      <c r="F65" s="64"/>
      <c r="G65" s="75"/>
      <c r="H65" s="64"/>
      <c r="I65" s="64"/>
      <c r="J65" s="64"/>
    </row>
    <row r="66" spans="2:10" ht="15">
      <c r="B66" s="64"/>
      <c r="C66" s="64"/>
      <c r="D66" s="64"/>
      <c r="E66" s="64"/>
      <c r="F66" s="64"/>
      <c r="G66" s="75"/>
      <c r="H66" s="64"/>
      <c r="I66" s="64"/>
      <c r="J66" s="64"/>
    </row>
    <row r="67" spans="2:10" ht="15">
      <c r="B67" s="64"/>
      <c r="C67" s="64"/>
      <c r="D67" s="64"/>
      <c r="E67" s="64"/>
      <c r="F67" s="64"/>
      <c r="G67" s="75"/>
      <c r="H67" s="64"/>
      <c r="I67" s="64"/>
      <c r="J67" s="64"/>
    </row>
    <row r="68" spans="2:10" ht="15">
      <c r="B68" s="64"/>
      <c r="C68" s="64"/>
      <c r="D68" s="64"/>
      <c r="E68" s="64"/>
      <c r="F68" s="64"/>
      <c r="G68" s="75"/>
      <c r="H68" s="64"/>
      <c r="I68" s="64"/>
      <c r="J68" s="64"/>
    </row>
    <row r="69" spans="2:10" ht="15">
      <c r="B69" s="64"/>
      <c r="C69" s="64"/>
      <c r="D69" s="64"/>
      <c r="E69" s="64"/>
      <c r="F69" s="64"/>
      <c r="G69" s="75"/>
      <c r="H69" s="64"/>
      <c r="I69" s="64"/>
      <c r="J69" s="64"/>
    </row>
    <row r="70" spans="2:10" ht="15">
      <c r="B70" s="64"/>
      <c r="C70" s="64"/>
      <c r="D70" s="64"/>
      <c r="E70" s="64"/>
      <c r="F70" s="64"/>
      <c r="G70" s="75"/>
      <c r="H70" s="64"/>
      <c r="I70" s="64"/>
      <c r="J70" s="64"/>
    </row>
    <row r="71" spans="2:10" ht="15">
      <c r="B71" s="64"/>
      <c r="C71" s="64"/>
      <c r="D71" s="64"/>
      <c r="E71" s="64"/>
      <c r="F71" s="64"/>
      <c r="G71" s="75"/>
      <c r="H71" s="64"/>
      <c r="I71" s="64"/>
      <c r="J71" s="64"/>
    </row>
    <row r="72" spans="2:10" ht="15">
      <c r="B72" s="64"/>
      <c r="C72" s="64"/>
      <c r="D72" s="64"/>
      <c r="E72" s="64"/>
      <c r="F72" s="64"/>
      <c r="G72" s="75"/>
      <c r="H72" s="64"/>
      <c r="I72" s="64"/>
      <c r="J72" s="64"/>
    </row>
    <row r="73" spans="2:10" ht="15">
      <c r="B73" s="64"/>
      <c r="C73" s="64"/>
      <c r="D73" s="64"/>
      <c r="E73" s="64"/>
      <c r="F73" s="64"/>
      <c r="G73" s="64"/>
      <c r="H73" s="64"/>
      <c r="I73" s="64"/>
      <c r="J73" s="64"/>
    </row>
    <row r="74" spans="2:10" ht="15">
      <c r="B74" s="64"/>
      <c r="C74" s="64"/>
      <c r="D74" s="64"/>
      <c r="E74" s="64"/>
      <c r="F74" s="64"/>
      <c r="G74" s="64"/>
      <c r="H74" s="64"/>
      <c r="I74" s="64"/>
      <c r="J74" s="64"/>
    </row>
    <row r="75" spans="2:10" ht="15">
      <c r="B75" s="64"/>
      <c r="C75" s="64"/>
      <c r="D75" s="64"/>
      <c r="E75" s="64"/>
      <c r="F75" s="64"/>
      <c r="G75" s="64"/>
      <c r="H75" s="64"/>
      <c r="I75" s="64"/>
      <c r="J75" s="64"/>
    </row>
    <row r="76" spans="2:10" ht="15">
      <c r="B76" s="64"/>
      <c r="C76" s="64"/>
      <c r="D76" s="64"/>
      <c r="E76" s="64"/>
      <c r="F76" s="64"/>
      <c r="G76" s="64"/>
      <c r="H76" s="64"/>
      <c r="I76" s="64"/>
      <c r="J76" s="64"/>
    </row>
    <row r="77" spans="2:10" ht="15">
      <c r="B77" s="64"/>
      <c r="C77" s="64"/>
      <c r="D77" s="64"/>
      <c r="E77" s="64"/>
      <c r="F77" s="64"/>
      <c r="G77" s="64"/>
      <c r="H77" s="64"/>
      <c r="I77" s="64"/>
      <c r="J77" s="64"/>
    </row>
    <row r="78" spans="2:10" ht="15">
      <c r="B78" s="64"/>
      <c r="C78" s="64"/>
      <c r="D78" s="64"/>
      <c r="E78" s="64"/>
      <c r="F78" s="64"/>
      <c r="G78" s="64"/>
      <c r="H78" s="64"/>
      <c r="I78" s="64"/>
      <c r="J78" s="64"/>
    </row>
    <row r="79" spans="2:10" ht="15">
      <c r="B79" s="64"/>
      <c r="C79" s="64"/>
      <c r="D79" s="64"/>
      <c r="E79" s="64"/>
      <c r="F79" s="64"/>
      <c r="G79" s="64"/>
      <c r="H79" s="64"/>
      <c r="I79" s="64"/>
      <c r="J79" s="64"/>
    </row>
  </sheetData>
  <sheetProtection/>
  <mergeCells count="35">
    <mergeCell ref="L18:O18"/>
    <mergeCell ref="P18:S18"/>
    <mergeCell ref="K18:K19"/>
    <mergeCell ref="X32:AA32"/>
    <mergeCell ref="I18:I19"/>
    <mergeCell ref="L32:O32"/>
    <mergeCell ref="P32:S32"/>
    <mergeCell ref="I32:I33"/>
    <mergeCell ref="J32:J33"/>
    <mergeCell ref="K32:K33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B2:AA3"/>
    <mergeCell ref="L4:O4"/>
    <mergeCell ref="P4:S4"/>
    <mergeCell ref="T4:W4"/>
    <mergeCell ref="X4:AA4"/>
    <mergeCell ref="G4:G5"/>
    <mergeCell ref="J18:J19"/>
    <mergeCell ref="K47:K48"/>
    <mergeCell ref="B47:F48"/>
    <mergeCell ref="G47:G48"/>
    <mergeCell ref="I47:I48"/>
    <mergeCell ref="J47:J48"/>
    <mergeCell ref="B32:F33"/>
    <mergeCell ref="G32:G33"/>
    <mergeCell ref="G18:G19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4"/>
  <sheetViews>
    <sheetView zoomScale="80" zoomScaleNormal="80" zoomScalePageLayoutView="0" workbookViewId="0" topLeftCell="A1">
      <selection activeCell="S18" sqref="S18"/>
    </sheetView>
  </sheetViews>
  <sheetFormatPr defaultColWidth="9.140625" defaultRowHeight="15"/>
  <cols>
    <col min="1" max="5" width="3.140625" style="48" customWidth="1"/>
    <col min="6" max="6" width="39.28125" style="48" customWidth="1"/>
    <col min="7" max="7" width="20.421875" style="48" bestFit="1" customWidth="1"/>
    <col min="8" max="8" width="10.7109375" style="48" customWidth="1"/>
    <col min="9" max="27" width="9.140625" style="48" customWidth="1"/>
    <col min="28" max="16384" width="9.140625" style="48" customWidth="1"/>
  </cols>
  <sheetData>
    <row r="1" ht="22.5" customHeight="1" thickBot="1">
      <c r="B1" s="47" t="s">
        <v>154</v>
      </c>
    </row>
    <row r="2" spans="2:27" ht="18.75" customHeight="1">
      <c r="B2" s="234" t="str">
        <f>"Strednodobá predikcia "&amp;Súhrn!$H$4&amp;" - cenový vývoj [medziročný rast]"</f>
        <v>Strednodobá predikcia P2Q-2014 - cenový vývoj [medziročný rast]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6"/>
    </row>
    <row r="3" spans="2:27" ht="18.75" customHeight="1"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9"/>
    </row>
    <row r="4" spans="2:27" ht="15">
      <c r="B4" s="228" t="s">
        <v>30</v>
      </c>
      <c r="C4" s="229"/>
      <c r="D4" s="229"/>
      <c r="E4" s="229"/>
      <c r="F4" s="230"/>
      <c r="G4" s="233" t="s">
        <v>85</v>
      </c>
      <c r="H4" s="43" t="s">
        <v>37</v>
      </c>
      <c r="I4" s="215">
        <v>2014</v>
      </c>
      <c r="J4" s="215">
        <v>2015</v>
      </c>
      <c r="K4" s="244">
        <v>2016</v>
      </c>
      <c r="L4" s="240">
        <v>2013</v>
      </c>
      <c r="M4" s="241"/>
      <c r="N4" s="241"/>
      <c r="O4" s="241"/>
      <c r="P4" s="240">
        <v>2014</v>
      </c>
      <c r="Q4" s="241"/>
      <c r="R4" s="241"/>
      <c r="S4" s="241"/>
      <c r="T4" s="240">
        <v>2015</v>
      </c>
      <c r="U4" s="241"/>
      <c r="V4" s="241"/>
      <c r="W4" s="242"/>
      <c r="X4" s="241">
        <v>2016</v>
      </c>
      <c r="Y4" s="241"/>
      <c r="Z4" s="241"/>
      <c r="AA4" s="243"/>
    </row>
    <row r="5" spans="2:27" ht="15">
      <c r="B5" s="222"/>
      <c r="C5" s="223"/>
      <c r="D5" s="223"/>
      <c r="E5" s="223"/>
      <c r="F5" s="224"/>
      <c r="G5" s="226"/>
      <c r="H5" s="44">
        <v>2013</v>
      </c>
      <c r="I5" s="216"/>
      <c r="J5" s="216"/>
      <c r="K5" s="245"/>
      <c r="L5" s="53" t="s">
        <v>3</v>
      </c>
      <c r="M5" s="53" t="s">
        <v>4</v>
      </c>
      <c r="N5" s="53" t="s">
        <v>5</v>
      </c>
      <c r="O5" s="54" t="s">
        <v>6</v>
      </c>
      <c r="P5" s="53" t="s">
        <v>3</v>
      </c>
      <c r="Q5" s="53" t="s">
        <v>4</v>
      </c>
      <c r="R5" s="53" t="s">
        <v>5</v>
      </c>
      <c r="S5" s="54" t="s">
        <v>6</v>
      </c>
      <c r="T5" s="55" t="s">
        <v>3</v>
      </c>
      <c r="U5" s="53" t="s">
        <v>4</v>
      </c>
      <c r="V5" s="53" t="s">
        <v>5</v>
      </c>
      <c r="W5" s="54" t="s">
        <v>6</v>
      </c>
      <c r="X5" s="53" t="s">
        <v>3</v>
      </c>
      <c r="Y5" s="53" t="s">
        <v>4</v>
      </c>
      <c r="Z5" s="53" t="s">
        <v>5</v>
      </c>
      <c r="AA5" s="56" t="s">
        <v>6</v>
      </c>
    </row>
    <row r="6" spans="2:27" ht="3.75" customHeight="1">
      <c r="B6" s="57"/>
      <c r="C6" s="58"/>
      <c r="D6" s="58"/>
      <c r="E6" s="58"/>
      <c r="F6" s="59"/>
      <c r="G6" s="42"/>
      <c r="H6" s="61"/>
      <c r="I6" s="106"/>
      <c r="J6" s="107"/>
      <c r="K6" s="108"/>
      <c r="L6" s="62"/>
      <c r="M6" s="62"/>
      <c r="N6" s="62"/>
      <c r="O6" s="61"/>
      <c r="P6" s="62"/>
      <c r="Q6" s="62"/>
      <c r="R6" s="62"/>
      <c r="S6" s="61"/>
      <c r="T6" s="109"/>
      <c r="U6" s="62"/>
      <c r="V6" s="62"/>
      <c r="W6" s="61"/>
      <c r="X6" s="62"/>
      <c r="Y6" s="62"/>
      <c r="Z6" s="62"/>
      <c r="AA6" s="79"/>
    </row>
    <row r="7" spans="2:27" ht="15">
      <c r="B7" s="57"/>
      <c r="C7" s="110" t="s">
        <v>86</v>
      </c>
      <c r="D7" s="58"/>
      <c r="E7" s="58"/>
      <c r="F7" s="111"/>
      <c r="G7" s="69" t="s">
        <v>95</v>
      </c>
      <c r="H7" s="129">
        <v>1.4650251048902874</v>
      </c>
      <c r="I7" s="128">
        <v>0.054738809495674445</v>
      </c>
      <c r="J7" s="128">
        <v>1.624180517144211</v>
      </c>
      <c r="K7" s="129">
        <v>1.949955355914355</v>
      </c>
      <c r="L7" s="83">
        <v>2.2350396539293484</v>
      </c>
      <c r="M7" s="83">
        <v>1.7215733803437558</v>
      </c>
      <c r="N7" s="83">
        <v>1.3901862739710964</v>
      </c>
      <c r="O7" s="82">
        <v>0.526948069677303</v>
      </c>
      <c r="P7" s="83">
        <v>-0.10849517196484726</v>
      </c>
      <c r="Q7" s="83">
        <v>-0.24991109709642956</v>
      </c>
      <c r="R7" s="83">
        <v>-0.035573515628612995</v>
      </c>
      <c r="S7" s="82">
        <v>0.6142709226821097</v>
      </c>
      <c r="T7" s="88">
        <v>1.2974610548645273</v>
      </c>
      <c r="U7" s="83">
        <v>1.640364866459393</v>
      </c>
      <c r="V7" s="83">
        <v>1.6718291719955118</v>
      </c>
      <c r="W7" s="82">
        <v>1.8854411932230022</v>
      </c>
      <c r="X7" s="83">
        <v>2.070696039708224</v>
      </c>
      <c r="Y7" s="83">
        <v>2.0264190440332897</v>
      </c>
      <c r="Z7" s="83">
        <v>1.931291551787396</v>
      </c>
      <c r="AA7" s="89">
        <v>1.773311769359026</v>
      </c>
    </row>
    <row r="8" spans="2:27" ht="15">
      <c r="B8" s="68"/>
      <c r="C8" s="64"/>
      <c r="D8" s="64" t="s">
        <v>61</v>
      </c>
      <c r="E8" s="64"/>
      <c r="F8" s="65"/>
      <c r="G8" s="69" t="s">
        <v>95</v>
      </c>
      <c r="H8" s="82">
        <v>-0.874798922768278</v>
      </c>
      <c r="I8" s="83">
        <v>-2.509766979833529</v>
      </c>
      <c r="J8" s="83">
        <v>-1.484720005627537</v>
      </c>
      <c r="K8" s="82">
        <v>-0.6370316496680886</v>
      </c>
      <c r="L8" s="83">
        <v>-0.5678278786717073</v>
      </c>
      <c r="M8" s="83">
        <v>-1.045085923923537</v>
      </c>
      <c r="N8" s="83">
        <v>-0.7582709490461355</v>
      </c>
      <c r="O8" s="82">
        <v>-1.1304074780802154</v>
      </c>
      <c r="P8" s="83">
        <v>-3.3204019180260786</v>
      </c>
      <c r="Q8" s="83">
        <v>-2.1827244370605285</v>
      </c>
      <c r="R8" s="83">
        <v>-2.4247882665685836</v>
      </c>
      <c r="S8" s="82">
        <v>-2.100770371755857</v>
      </c>
      <c r="T8" s="88">
        <v>-1.4538513965444508</v>
      </c>
      <c r="U8" s="83">
        <v>-1.4805436093136137</v>
      </c>
      <c r="V8" s="83">
        <v>-1.509851592520178</v>
      </c>
      <c r="W8" s="82">
        <v>-1.4946585336038538</v>
      </c>
      <c r="X8" s="83">
        <v>-0.650122833140955</v>
      </c>
      <c r="Y8" s="83">
        <v>-0.6393583223833446</v>
      </c>
      <c r="Z8" s="83">
        <v>-0.6364626353733058</v>
      </c>
      <c r="AA8" s="89">
        <v>-0.6221592266336273</v>
      </c>
    </row>
    <row r="9" spans="2:27" ht="15">
      <c r="B9" s="68"/>
      <c r="C9" s="64"/>
      <c r="D9" s="64" t="s">
        <v>54</v>
      </c>
      <c r="E9" s="64"/>
      <c r="F9" s="65"/>
      <c r="G9" s="69" t="s">
        <v>95</v>
      </c>
      <c r="H9" s="82">
        <v>3.3564807210947833</v>
      </c>
      <c r="I9" s="83">
        <v>0.5080951961675879</v>
      </c>
      <c r="J9" s="83">
        <v>3.561650254964306</v>
      </c>
      <c r="K9" s="82">
        <v>3.235301146402051</v>
      </c>
      <c r="L9" s="83">
        <v>4.57286164025399</v>
      </c>
      <c r="M9" s="83">
        <v>3.8037775445960165</v>
      </c>
      <c r="N9" s="83">
        <v>3.673865693966988</v>
      </c>
      <c r="O9" s="82">
        <v>1.4154373571576997</v>
      </c>
      <c r="P9" s="83">
        <v>1.0817430350035977</v>
      </c>
      <c r="Q9" s="83">
        <v>-0.6077761054464048</v>
      </c>
      <c r="R9" s="83">
        <v>-0.25755567575053817</v>
      </c>
      <c r="S9" s="82">
        <v>1.837678430327756</v>
      </c>
      <c r="T9" s="88">
        <v>2.66019110997307</v>
      </c>
      <c r="U9" s="83">
        <v>3.9837550835027002</v>
      </c>
      <c r="V9" s="83">
        <v>3.6863894309270933</v>
      </c>
      <c r="W9" s="82">
        <v>3.9187152762267203</v>
      </c>
      <c r="X9" s="83">
        <v>3.548946226097854</v>
      </c>
      <c r="Y9" s="83">
        <v>3.423537800751845</v>
      </c>
      <c r="Z9" s="83">
        <v>3.2801658481887728</v>
      </c>
      <c r="AA9" s="89">
        <v>2.6959549111258383</v>
      </c>
    </row>
    <row r="10" spans="2:27" ht="15">
      <c r="B10" s="68"/>
      <c r="C10" s="64"/>
      <c r="D10" s="64" t="s">
        <v>55</v>
      </c>
      <c r="E10" s="64"/>
      <c r="F10" s="65"/>
      <c r="G10" s="69" t="s">
        <v>95</v>
      </c>
      <c r="H10" s="82">
        <v>2.0210781692253192</v>
      </c>
      <c r="I10" s="83">
        <v>1.2117190803915463</v>
      </c>
      <c r="J10" s="83">
        <v>2.607830646165411</v>
      </c>
      <c r="K10" s="82">
        <v>3.033916984985325</v>
      </c>
      <c r="L10" s="83">
        <v>2.7733881163084675</v>
      </c>
      <c r="M10" s="83">
        <v>2.514816174542389</v>
      </c>
      <c r="N10" s="83">
        <v>1.6500363787548054</v>
      </c>
      <c r="O10" s="82">
        <v>1.1665118199648958</v>
      </c>
      <c r="P10" s="83">
        <v>0.868762973783376</v>
      </c>
      <c r="Q10" s="83">
        <v>1.0152760965123804</v>
      </c>
      <c r="R10" s="83">
        <v>1.355069860273943</v>
      </c>
      <c r="S10" s="82">
        <v>1.605961341782617</v>
      </c>
      <c r="T10" s="88">
        <v>2.3118168299405113</v>
      </c>
      <c r="U10" s="83">
        <v>2.419257378816681</v>
      </c>
      <c r="V10" s="83">
        <v>2.6798316210964117</v>
      </c>
      <c r="W10" s="82">
        <v>3.015645343480486</v>
      </c>
      <c r="X10" s="83">
        <v>3.1889029414601424</v>
      </c>
      <c r="Y10" s="83">
        <v>3.139371821117237</v>
      </c>
      <c r="Z10" s="83">
        <v>2.93671772812489</v>
      </c>
      <c r="AA10" s="89">
        <v>2.8742977071552644</v>
      </c>
    </row>
    <row r="11" spans="2:27" ht="15">
      <c r="B11" s="68"/>
      <c r="C11" s="64"/>
      <c r="D11" s="64" t="s">
        <v>97</v>
      </c>
      <c r="E11" s="64"/>
      <c r="F11" s="65"/>
      <c r="G11" s="69" t="s">
        <v>95</v>
      </c>
      <c r="H11" s="82">
        <v>0.8085395178925978</v>
      </c>
      <c r="I11" s="83">
        <v>-0.12910006277688524</v>
      </c>
      <c r="J11" s="83">
        <v>0.7044977355833169</v>
      </c>
      <c r="K11" s="82">
        <v>1.1678093841234443</v>
      </c>
      <c r="L11" s="83">
        <v>1.6611408079031094</v>
      </c>
      <c r="M11" s="83">
        <v>0.9075078695331769</v>
      </c>
      <c r="N11" s="83">
        <v>0.5724807499163092</v>
      </c>
      <c r="O11" s="82">
        <v>0.1064502178902842</v>
      </c>
      <c r="P11" s="83">
        <v>-0.3294618789310988</v>
      </c>
      <c r="Q11" s="83">
        <v>-0.22826853168457717</v>
      </c>
      <c r="R11" s="83">
        <v>-0.0035892930321637095</v>
      </c>
      <c r="S11" s="82">
        <v>0.04497519237585834</v>
      </c>
      <c r="T11" s="88">
        <v>0.6211974131106786</v>
      </c>
      <c r="U11" s="83">
        <v>0.6073716504996867</v>
      </c>
      <c r="V11" s="83">
        <v>0.7055702851003929</v>
      </c>
      <c r="W11" s="82">
        <v>0.8832843362496305</v>
      </c>
      <c r="X11" s="83">
        <v>1.1648633101705599</v>
      </c>
      <c r="Y11" s="83">
        <v>1.1649225322250487</v>
      </c>
      <c r="Z11" s="83">
        <v>1.1675822670133442</v>
      </c>
      <c r="AA11" s="89">
        <v>1.1738336516410754</v>
      </c>
    </row>
    <row r="12" spans="2:27" ht="3.75" customHeight="1">
      <c r="B12" s="68"/>
      <c r="C12" s="64"/>
      <c r="E12" s="64"/>
      <c r="F12" s="65"/>
      <c r="G12" s="69"/>
      <c r="H12" s="82"/>
      <c r="I12" s="83"/>
      <c r="J12" s="83"/>
      <c r="K12" s="82"/>
      <c r="L12" s="83"/>
      <c r="M12" s="83"/>
      <c r="N12" s="83"/>
      <c r="O12" s="82"/>
      <c r="P12" s="83"/>
      <c r="Q12" s="83"/>
      <c r="R12" s="83"/>
      <c r="S12" s="82"/>
      <c r="T12" s="88"/>
      <c r="U12" s="83"/>
      <c r="V12" s="83"/>
      <c r="W12" s="82"/>
      <c r="X12" s="83"/>
      <c r="Y12" s="83"/>
      <c r="Z12" s="83"/>
      <c r="AA12" s="89"/>
    </row>
    <row r="13" spans="2:27" ht="15">
      <c r="B13" s="68"/>
      <c r="C13" s="64"/>
      <c r="D13" s="64" t="s">
        <v>98</v>
      </c>
      <c r="E13" s="64"/>
      <c r="F13" s="65"/>
      <c r="G13" s="69" t="s">
        <v>95</v>
      </c>
      <c r="H13" s="82">
        <v>1.9770349434373742</v>
      </c>
      <c r="I13" s="83">
        <v>0.5502971784340929</v>
      </c>
      <c r="J13" s="83">
        <v>2.223577840025982</v>
      </c>
      <c r="K13" s="82">
        <v>2.4475020672948773</v>
      </c>
      <c r="L13" s="83">
        <v>2.9024956304976968</v>
      </c>
      <c r="M13" s="83">
        <v>2.314630963862257</v>
      </c>
      <c r="N13" s="83">
        <v>1.8461451471544592</v>
      </c>
      <c r="O13" s="82">
        <v>0.8668817505961783</v>
      </c>
      <c r="P13" s="83">
        <v>0.5206883109650846</v>
      </c>
      <c r="Q13" s="83">
        <v>0.1222734611739753</v>
      </c>
      <c r="R13" s="83">
        <v>0.42601885139031026</v>
      </c>
      <c r="S13" s="82">
        <v>1.1337980629330815</v>
      </c>
      <c r="T13" s="88">
        <v>1.826140854767047</v>
      </c>
      <c r="U13" s="83">
        <v>2.2416500363150504</v>
      </c>
      <c r="V13" s="83">
        <v>2.2862387920956877</v>
      </c>
      <c r="W13" s="82">
        <v>2.537873206405706</v>
      </c>
      <c r="X13" s="83">
        <v>2.5932747481427043</v>
      </c>
      <c r="Y13" s="83">
        <v>2.539006529418458</v>
      </c>
      <c r="Z13" s="83">
        <v>2.4251892526591803</v>
      </c>
      <c r="AA13" s="89">
        <v>2.2353052319570708</v>
      </c>
    </row>
    <row r="14" spans="2:27" ht="15">
      <c r="B14" s="68"/>
      <c r="C14" s="64"/>
      <c r="D14" s="64" t="s">
        <v>99</v>
      </c>
      <c r="E14" s="64"/>
      <c r="F14" s="65"/>
      <c r="G14" s="69" t="s">
        <v>95</v>
      </c>
      <c r="H14" s="82">
        <v>1.427550186741371</v>
      </c>
      <c r="I14" s="83">
        <v>0.5567450303357191</v>
      </c>
      <c r="J14" s="83">
        <v>1.680509777953091</v>
      </c>
      <c r="K14" s="82">
        <v>2.127368265794516</v>
      </c>
      <c r="L14" s="83">
        <v>2.229880994462107</v>
      </c>
      <c r="M14" s="83">
        <v>1.72837339884191</v>
      </c>
      <c r="N14" s="83">
        <v>1.1234319974388285</v>
      </c>
      <c r="O14" s="82">
        <v>0.6447509179749602</v>
      </c>
      <c r="P14" s="83">
        <v>0.28526148969889675</v>
      </c>
      <c r="Q14" s="83">
        <v>0.40557668576548167</v>
      </c>
      <c r="R14" s="83">
        <v>0.6897334162775621</v>
      </c>
      <c r="S14" s="82">
        <v>0.845729393280962</v>
      </c>
      <c r="T14" s="88">
        <v>1.4845085800037339</v>
      </c>
      <c r="U14" s="83">
        <v>1.5368870895510867</v>
      </c>
      <c r="V14" s="83">
        <v>1.7196123521428035</v>
      </c>
      <c r="W14" s="82">
        <v>1.978757686034612</v>
      </c>
      <c r="X14" s="83">
        <v>2.2054171387092083</v>
      </c>
      <c r="Y14" s="83">
        <v>2.1801212411698145</v>
      </c>
      <c r="Z14" s="83">
        <v>2.077275816034657</v>
      </c>
      <c r="AA14" s="89">
        <v>2.0478994328952353</v>
      </c>
    </row>
    <row r="15" spans="2:27" ht="3.75" customHeight="1">
      <c r="B15" s="68"/>
      <c r="C15" s="64"/>
      <c r="D15" s="64"/>
      <c r="E15" s="64"/>
      <c r="F15" s="65"/>
      <c r="G15" s="69"/>
      <c r="H15" s="82"/>
      <c r="I15" s="83"/>
      <c r="J15" s="83"/>
      <c r="K15" s="82"/>
      <c r="L15" s="83"/>
      <c r="M15" s="83"/>
      <c r="N15" s="83"/>
      <c r="O15" s="82"/>
      <c r="P15" s="83"/>
      <c r="Q15" s="83"/>
      <c r="R15" s="83"/>
      <c r="S15" s="82"/>
      <c r="T15" s="88"/>
      <c r="U15" s="83"/>
      <c r="V15" s="83"/>
      <c r="W15" s="82"/>
      <c r="X15" s="83"/>
      <c r="Y15" s="83"/>
      <c r="Z15" s="83"/>
      <c r="AA15" s="89"/>
    </row>
    <row r="16" spans="2:27" ht="15">
      <c r="B16" s="68"/>
      <c r="C16" s="64" t="s">
        <v>87</v>
      </c>
      <c r="D16" s="64"/>
      <c r="E16" s="64"/>
      <c r="F16" s="65"/>
      <c r="G16" s="69" t="s">
        <v>95</v>
      </c>
      <c r="H16" s="82">
        <v>1.392199662429178</v>
      </c>
      <c r="I16" s="83">
        <v>0.0842283816264171</v>
      </c>
      <c r="J16" s="83">
        <v>1.6043680141061571</v>
      </c>
      <c r="K16" s="82">
        <v>1.9555980390198187</v>
      </c>
      <c r="L16" s="83">
        <v>2.1617834609563715</v>
      </c>
      <c r="M16" s="83">
        <v>1.636907397509276</v>
      </c>
      <c r="N16" s="83">
        <v>1.2745956252664428</v>
      </c>
      <c r="O16" s="82">
        <v>0.49466646061773645</v>
      </c>
      <c r="P16" s="83">
        <v>-0.0568278546299581</v>
      </c>
      <c r="Q16" s="83">
        <v>-0.20427038999820013</v>
      </c>
      <c r="R16" s="83">
        <v>-0.005659202558419452</v>
      </c>
      <c r="S16" s="82">
        <v>0.6033845284031116</v>
      </c>
      <c r="T16" s="88">
        <v>1.2704433592811029</v>
      </c>
      <c r="U16" s="83">
        <v>1.6084356366507109</v>
      </c>
      <c r="V16" s="83">
        <v>1.6612415130975506</v>
      </c>
      <c r="W16" s="82">
        <v>1.8773684669016006</v>
      </c>
      <c r="X16" s="83">
        <v>2.063179593986547</v>
      </c>
      <c r="Y16" s="83">
        <v>2.0307186461208317</v>
      </c>
      <c r="Z16" s="83">
        <v>1.9364869867470844</v>
      </c>
      <c r="AA16" s="89">
        <v>1.791916356755948</v>
      </c>
    </row>
    <row r="17" spans="2:27" ht="3.75" customHeight="1">
      <c r="B17" s="68"/>
      <c r="C17" s="64"/>
      <c r="D17" s="64"/>
      <c r="E17" s="64"/>
      <c r="F17" s="65"/>
      <c r="G17" s="69"/>
      <c r="H17" s="65"/>
      <c r="I17" s="64"/>
      <c r="J17" s="64"/>
      <c r="K17" s="65"/>
      <c r="L17" s="64"/>
      <c r="M17" s="64"/>
      <c r="N17" s="64"/>
      <c r="O17" s="65"/>
      <c r="P17" s="64"/>
      <c r="Q17" s="64"/>
      <c r="R17" s="64"/>
      <c r="S17" s="65"/>
      <c r="T17" s="66"/>
      <c r="U17" s="64"/>
      <c r="V17" s="64"/>
      <c r="W17" s="65"/>
      <c r="X17" s="64"/>
      <c r="Y17" s="64"/>
      <c r="Z17" s="64"/>
      <c r="AA17" s="67"/>
    </row>
    <row r="18" spans="2:27" ht="15">
      <c r="B18" s="68"/>
      <c r="C18" s="64" t="s">
        <v>19</v>
      </c>
      <c r="D18" s="64"/>
      <c r="E18" s="64"/>
      <c r="F18" s="65"/>
      <c r="G18" s="69" t="s">
        <v>96</v>
      </c>
      <c r="H18" s="82">
        <v>0.5144368216828354</v>
      </c>
      <c r="I18" s="83">
        <v>-0.12097292696697082</v>
      </c>
      <c r="J18" s="83">
        <v>1.4075419141493057</v>
      </c>
      <c r="K18" s="82">
        <v>1.950915361011397</v>
      </c>
      <c r="L18" s="83">
        <v>1.0403071476681873</v>
      </c>
      <c r="M18" s="83">
        <v>0.8648354702521601</v>
      </c>
      <c r="N18" s="83">
        <v>0.1804335369133696</v>
      </c>
      <c r="O18" s="82">
        <v>-0.017494281845770843</v>
      </c>
      <c r="P18" s="83">
        <v>-0.18747865160766253</v>
      </c>
      <c r="Q18" s="83">
        <v>-0.40158472641319065</v>
      </c>
      <c r="R18" s="83">
        <v>-0.150230343064635</v>
      </c>
      <c r="S18" s="82">
        <v>0.250772652886468</v>
      </c>
      <c r="T18" s="88">
        <v>0.7128064632667872</v>
      </c>
      <c r="U18" s="83">
        <v>1.3296754203960148</v>
      </c>
      <c r="V18" s="83">
        <v>1.7089238980781118</v>
      </c>
      <c r="W18" s="82">
        <v>1.8599428520037549</v>
      </c>
      <c r="X18" s="83">
        <v>1.9491208738993322</v>
      </c>
      <c r="Y18" s="83">
        <v>1.9475875332521468</v>
      </c>
      <c r="Z18" s="83">
        <v>1.949007646198936</v>
      </c>
      <c r="AA18" s="89">
        <v>1.9582866125289229</v>
      </c>
    </row>
    <row r="19" spans="2:27" ht="15">
      <c r="B19" s="68"/>
      <c r="C19" s="64"/>
      <c r="D19" s="64" t="s">
        <v>20</v>
      </c>
      <c r="E19" s="64"/>
      <c r="F19" s="65"/>
      <c r="G19" s="69" t="s">
        <v>96</v>
      </c>
      <c r="H19" s="82">
        <v>1.3195790611646885</v>
      </c>
      <c r="I19" s="83">
        <v>-0.024305776317660843</v>
      </c>
      <c r="J19" s="83">
        <v>1.7859501046961128</v>
      </c>
      <c r="K19" s="82">
        <v>2.2616169345268844</v>
      </c>
      <c r="L19" s="83">
        <v>2.2975625041502923</v>
      </c>
      <c r="M19" s="83">
        <v>1.1482102498470965</v>
      </c>
      <c r="N19" s="83">
        <v>1.0719381487978268</v>
      </c>
      <c r="O19" s="82">
        <v>0.7662545591593499</v>
      </c>
      <c r="P19" s="83">
        <v>-0.14497242404235067</v>
      </c>
      <c r="Q19" s="83">
        <v>-0.05598703947754302</v>
      </c>
      <c r="R19" s="83">
        <v>-0.023584664666657318</v>
      </c>
      <c r="S19" s="82">
        <v>0.11912191319825638</v>
      </c>
      <c r="T19" s="88">
        <v>1.3616853239575448</v>
      </c>
      <c r="U19" s="83">
        <v>1.9044031243439008</v>
      </c>
      <c r="V19" s="83">
        <v>1.8849017339236553</v>
      </c>
      <c r="W19" s="82">
        <v>1.9822984438493592</v>
      </c>
      <c r="X19" s="83">
        <v>2.1176303006319728</v>
      </c>
      <c r="Y19" s="83">
        <v>2.2182593098222014</v>
      </c>
      <c r="Z19" s="83">
        <v>2.3124298041757356</v>
      </c>
      <c r="AA19" s="89">
        <v>2.393047219588439</v>
      </c>
    </row>
    <row r="20" spans="2:27" ht="15">
      <c r="B20" s="68"/>
      <c r="C20" s="64"/>
      <c r="D20" s="64" t="s">
        <v>22</v>
      </c>
      <c r="E20" s="64"/>
      <c r="F20" s="65"/>
      <c r="G20" s="69" t="s">
        <v>96</v>
      </c>
      <c r="H20" s="82">
        <v>1.1574119912809664</v>
      </c>
      <c r="I20" s="83">
        <v>0.4775404650627024</v>
      </c>
      <c r="J20" s="83">
        <v>1.7793779912883565</v>
      </c>
      <c r="K20" s="82">
        <v>2.344250199853221</v>
      </c>
      <c r="L20" s="83">
        <v>2.925934964322721</v>
      </c>
      <c r="M20" s="83">
        <v>1.1606912799203286</v>
      </c>
      <c r="N20" s="83">
        <v>0.40438220161721006</v>
      </c>
      <c r="O20" s="82">
        <v>0.16172622641690282</v>
      </c>
      <c r="P20" s="83">
        <v>-2.842170943040401E-14</v>
      </c>
      <c r="Q20" s="83">
        <v>0.04912070287859649</v>
      </c>
      <c r="R20" s="83">
        <v>0.834762630396682</v>
      </c>
      <c r="S20" s="82">
        <v>1.016272958514989</v>
      </c>
      <c r="T20" s="88">
        <v>1.4629465918881976</v>
      </c>
      <c r="U20" s="83">
        <v>1.7641822682892894</v>
      </c>
      <c r="V20" s="83">
        <v>1.8697821964371713</v>
      </c>
      <c r="W20" s="82">
        <v>2.0220599844232368</v>
      </c>
      <c r="X20" s="83">
        <v>2.2025049742472618</v>
      </c>
      <c r="Y20" s="83">
        <v>2.29618075262988</v>
      </c>
      <c r="Z20" s="83">
        <v>2.3932649971439446</v>
      </c>
      <c r="AA20" s="89">
        <v>2.47443591345278</v>
      </c>
    </row>
    <row r="21" spans="2:27" ht="15">
      <c r="B21" s="68"/>
      <c r="C21" s="64"/>
      <c r="D21" s="64" t="s">
        <v>21</v>
      </c>
      <c r="E21" s="64"/>
      <c r="F21" s="65"/>
      <c r="G21" s="69" t="s">
        <v>96</v>
      </c>
      <c r="H21" s="82">
        <v>0.5719285559745941</v>
      </c>
      <c r="I21" s="83">
        <v>0.20818596148954782</v>
      </c>
      <c r="J21" s="83">
        <v>0.9516439357205115</v>
      </c>
      <c r="K21" s="82">
        <v>1.9157868360831998</v>
      </c>
      <c r="L21" s="83">
        <v>4.636576615391604</v>
      </c>
      <c r="M21" s="83">
        <v>-0.389168197999183</v>
      </c>
      <c r="N21" s="83">
        <v>-3.442343169214439</v>
      </c>
      <c r="O21" s="82">
        <v>1.4098505594155313</v>
      </c>
      <c r="P21" s="83">
        <v>0.4999999999999858</v>
      </c>
      <c r="Q21" s="83">
        <v>1.8751476515743946</v>
      </c>
      <c r="R21" s="83">
        <v>1.4696563676231023</v>
      </c>
      <c r="S21" s="82">
        <v>-2.738190757582899</v>
      </c>
      <c r="T21" s="88">
        <v>0.09428538192641156</v>
      </c>
      <c r="U21" s="83">
        <v>0.8088247721043587</v>
      </c>
      <c r="V21" s="83">
        <v>1.2368360329540309</v>
      </c>
      <c r="W21" s="82">
        <v>1.6455718754289563</v>
      </c>
      <c r="X21" s="83">
        <v>1.818400015762677</v>
      </c>
      <c r="Y21" s="83">
        <v>1.9060259522983216</v>
      </c>
      <c r="Z21" s="83">
        <v>1.9343624287591012</v>
      </c>
      <c r="AA21" s="89">
        <v>1.9991109771454063</v>
      </c>
    </row>
    <row r="22" spans="2:27" ht="15">
      <c r="B22" s="68"/>
      <c r="C22" s="64"/>
      <c r="D22" s="64" t="s">
        <v>23</v>
      </c>
      <c r="E22" s="64"/>
      <c r="F22" s="65"/>
      <c r="G22" s="69" t="s">
        <v>96</v>
      </c>
      <c r="H22" s="82">
        <v>-1.83618157134039</v>
      </c>
      <c r="I22" s="83">
        <v>-0.8721435259733852</v>
      </c>
      <c r="J22" s="83">
        <v>1.5318119438480835</v>
      </c>
      <c r="K22" s="82">
        <v>1.7225148600757905</v>
      </c>
      <c r="L22" s="83">
        <v>-1.830733465402858</v>
      </c>
      <c r="M22" s="83">
        <v>-0.4088584377239073</v>
      </c>
      <c r="N22" s="83">
        <v>-2.442560830654756</v>
      </c>
      <c r="O22" s="82">
        <v>-2.623526565148225</v>
      </c>
      <c r="P22" s="83">
        <v>-2.994660551223177</v>
      </c>
      <c r="Q22" s="83">
        <v>-1.153749041175132</v>
      </c>
      <c r="R22" s="83">
        <v>0.1615818941169067</v>
      </c>
      <c r="S22" s="82">
        <v>0.46108258995734275</v>
      </c>
      <c r="T22" s="88">
        <v>1.3007936497509718</v>
      </c>
      <c r="U22" s="83">
        <v>1.5415773267155828</v>
      </c>
      <c r="V22" s="83">
        <v>1.596641630089394</v>
      </c>
      <c r="W22" s="82">
        <v>1.6675073542029963</v>
      </c>
      <c r="X22" s="83">
        <v>1.699218069107161</v>
      </c>
      <c r="Y22" s="83">
        <v>1.705030932481904</v>
      </c>
      <c r="Z22" s="83">
        <v>1.7266374497199024</v>
      </c>
      <c r="AA22" s="89">
        <v>1.7578397152825431</v>
      </c>
    </row>
    <row r="23" spans="2:27" ht="15">
      <c r="B23" s="68"/>
      <c r="C23" s="64"/>
      <c r="D23" s="64" t="s">
        <v>24</v>
      </c>
      <c r="E23" s="64"/>
      <c r="F23" s="65"/>
      <c r="G23" s="69" t="s">
        <v>96</v>
      </c>
      <c r="H23" s="82">
        <v>-1.4334976580475853</v>
      </c>
      <c r="I23" s="83">
        <v>-1.18098543341263</v>
      </c>
      <c r="J23" s="83">
        <v>1.4398612740214105</v>
      </c>
      <c r="K23" s="82">
        <v>1.646227909599233</v>
      </c>
      <c r="L23" s="83">
        <v>-2.578171145269536</v>
      </c>
      <c r="M23" s="83">
        <v>-0.8415362084711546</v>
      </c>
      <c r="N23" s="83">
        <v>-0.8663052193835057</v>
      </c>
      <c r="O23" s="82">
        <v>-1.4408813258572621</v>
      </c>
      <c r="P23" s="83">
        <v>-2.428909026132416</v>
      </c>
      <c r="Q23" s="83">
        <v>-1.2171828794991626</v>
      </c>
      <c r="R23" s="83">
        <v>-1.0316484992602</v>
      </c>
      <c r="S23" s="82">
        <v>-0.09315022520564753</v>
      </c>
      <c r="T23" s="88">
        <v>1.3942861963483324</v>
      </c>
      <c r="U23" s="83">
        <v>1.3959256409094962</v>
      </c>
      <c r="V23" s="83">
        <v>1.458862024718897</v>
      </c>
      <c r="W23" s="82">
        <v>1.5025977340532535</v>
      </c>
      <c r="X23" s="83">
        <v>1.5975027550695557</v>
      </c>
      <c r="Y23" s="83">
        <v>1.6338753605725174</v>
      </c>
      <c r="Z23" s="83">
        <v>1.6680976655734554</v>
      </c>
      <c r="AA23" s="89">
        <v>1.681711839183336</v>
      </c>
    </row>
    <row r="24" spans="2:27" ht="18">
      <c r="B24" s="68"/>
      <c r="C24" s="64"/>
      <c r="D24" s="64" t="s">
        <v>150</v>
      </c>
      <c r="E24" s="64"/>
      <c r="F24" s="65"/>
      <c r="G24" s="69" t="s">
        <v>96</v>
      </c>
      <c r="H24" s="82">
        <v>-0.4085403293461525</v>
      </c>
      <c r="I24" s="83">
        <v>0.3125328751696088</v>
      </c>
      <c r="J24" s="83">
        <v>0.09064550037018648</v>
      </c>
      <c r="K24" s="82">
        <v>0.07505143284257088</v>
      </c>
      <c r="L24" s="83">
        <v>0.7672178696020922</v>
      </c>
      <c r="M24" s="83">
        <v>0.4363498124143206</v>
      </c>
      <c r="N24" s="83">
        <v>-1.590030125235927</v>
      </c>
      <c r="O24" s="82">
        <v>-1.1999348768540017</v>
      </c>
      <c r="P24" s="83">
        <v>-0.5798351944658293</v>
      </c>
      <c r="Q24" s="83">
        <v>0.06421545788337824</v>
      </c>
      <c r="R24" s="83">
        <v>1.205668655972488</v>
      </c>
      <c r="S24" s="82">
        <v>0.5547495656326902</v>
      </c>
      <c r="T24" s="88">
        <v>-0.09220691826394045</v>
      </c>
      <c r="U24" s="83">
        <v>0.1436464876527026</v>
      </c>
      <c r="V24" s="83">
        <v>0.1357984927299043</v>
      </c>
      <c r="W24" s="82">
        <v>0.162468374042831</v>
      </c>
      <c r="X24" s="83">
        <v>0.10011595883692337</v>
      </c>
      <c r="Y24" s="83">
        <v>0.07001166850812979</v>
      </c>
      <c r="Z24" s="83">
        <v>0.05757930510219467</v>
      </c>
      <c r="AA24" s="89">
        <v>0.07486879864848106</v>
      </c>
    </row>
    <row r="25" spans="2:27" ht="3.75" customHeight="1">
      <c r="B25" s="68"/>
      <c r="C25" s="64"/>
      <c r="D25" s="64"/>
      <c r="E25" s="64"/>
      <c r="F25" s="65"/>
      <c r="G25" s="69"/>
      <c r="H25" s="65"/>
      <c r="I25" s="64"/>
      <c r="J25" s="64"/>
      <c r="K25" s="65"/>
      <c r="L25" s="64"/>
      <c r="M25" s="64"/>
      <c r="N25" s="64"/>
      <c r="O25" s="65"/>
      <c r="P25" s="64"/>
      <c r="Q25" s="64"/>
      <c r="R25" s="64"/>
      <c r="S25" s="65"/>
      <c r="T25" s="66"/>
      <c r="U25" s="64"/>
      <c r="V25" s="64"/>
      <c r="W25" s="65"/>
      <c r="X25" s="64"/>
      <c r="Y25" s="64"/>
      <c r="Z25" s="64"/>
      <c r="AA25" s="67"/>
    </row>
    <row r="26" spans="2:27" ht="18.75" thickBot="1">
      <c r="B26" s="70"/>
      <c r="C26" s="71" t="s">
        <v>151</v>
      </c>
      <c r="D26" s="71"/>
      <c r="E26" s="71"/>
      <c r="F26" s="72"/>
      <c r="G26" s="73" t="s">
        <v>52</v>
      </c>
      <c r="H26" s="91">
        <v>-0.9181120393078288</v>
      </c>
      <c r="I26" s="90">
        <v>1.1950658262581726</v>
      </c>
      <c r="J26" s="90">
        <v>1.0753707119821314</v>
      </c>
      <c r="K26" s="91">
        <v>1.232361610209324</v>
      </c>
      <c r="L26" s="90">
        <v>0.06865474902997448</v>
      </c>
      <c r="M26" s="90">
        <v>-0.8641851657253028</v>
      </c>
      <c r="N26" s="90">
        <v>-1.1962340709224861</v>
      </c>
      <c r="O26" s="91">
        <v>-1.662012702724013</v>
      </c>
      <c r="P26" s="90">
        <v>0.3246514695713927</v>
      </c>
      <c r="Q26" s="90">
        <v>0.8233807660170669</v>
      </c>
      <c r="R26" s="90">
        <v>1.6099518661122403</v>
      </c>
      <c r="S26" s="91">
        <v>2.0122742404759606</v>
      </c>
      <c r="T26" s="92">
        <v>1.246415937692504</v>
      </c>
      <c r="U26" s="90">
        <v>1.0899079664488056</v>
      </c>
      <c r="V26" s="90">
        <v>0.9932731271465371</v>
      </c>
      <c r="W26" s="91">
        <v>0.9750407270514359</v>
      </c>
      <c r="X26" s="90">
        <v>1.1027944652745987</v>
      </c>
      <c r="Y26" s="90">
        <v>1.1597935698479205</v>
      </c>
      <c r="Z26" s="90">
        <v>1.2729086246715156</v>
      </c>
      <c r="AA26" s="93">
        <v>1.3888311237285365</v>
      </c>
    </row>
    <row r="27" ht="3.75" customHeight="1"/>
    <row r="28" ht="15">
      <c r="B28" s="48" t="s">
        <v>143</v>
      </c>
    </row>
    <row r="29" ht="15">
      <c r="B29" s="48" t="s">
        <v>152</v>
      </c>
    </row>
    <row r="30" spans="2:7" ht="15">
      <c r="B30" s="48" t="s">
        <v>163</v>
      </c>
      <c r="F30" s="75"/>
      <c r="G30" s="75"/>
    </row>
    <row r="31" spans="2:7" ht="15">
      <c r="B31" s="48" t="s">
        <v>164</v>
      </c>
      <c r="F31" s="75"/>
      <c r="G31" s="75"/>
    </row>
    <row r="33" ht="15.75" thickBot="1">
      <c r="F33" s="77" t="s">
        <v>94</v>
      </c>
    </row>
    <row r="34" spans="6:23" ht="15">
      <c r="F34" s="112"/>
      <c r="G34" s="113"/>
      <c r="H34" s="182">
        <v>41640</v>
      </c>
      <c r="I34" s="114">
        <v>41671</v>
      </c>
      <c r="J34" s="114">
        <v>41699</v>
      </c>
      <c r="K34" s="114">
        <v>41730</v>
      </c>
      <c r="L34" s="114">
        <v>41760</v>
      </c>
      <c r="M34" s="114">
        <v>41791</v>
      </c>
      <c r="N34" s="114">
        <v>41821</v>
      </c>
      <c r="O34" s="114">
        <v>41852</v>
      </c>
      <c r="P34" s="114">
        <v>41883</v>
      </c>
      <c r="Q34" s="114">
        <v>41913</v>
      </c>
      <c r="R34" s="114">
        <v>41944</v>
      </c>
      <c r="S34" s="114">
        <v>41974</v>
      </c>
      <c r="T34" s="114">
        <v>42005</v>
      </c>
      <c r="U34" s="114">
        <v>42036</v>
      </c>
      <c r="V34" s="114">
        <v>42064</v>
      </c>
      <c r="W34" s="115">
        <v>42095</v>
      </c>
    </row>
    <row r="35" spans="6:23" ht="15.75" thickBot="1">
      <c r="F35" s="116" t="s">
        <v>86</v>
      </c>
      <c r="G35" s="117" t="s">
        <v>102</v>
      </c>
      <c r="H35" s="90">
        <v>-0.048816206980717425</v>
      </c>
      <c r="I35" s="90">
        <v>-0.1139415642549011</v>
      </c>
      <c r="J35" s="90">
        <v>-0.16273393002441594</v>
      </c>
      <c r="K35" s="90">
        <v>-0.19521717911176495</v>
      </c>
      <c r="L35" s="90">
        <v>-0.2529432918603476</v>
      </c>
      <c r="M35" s="90">
        <v>-0.3014310755623484</v>
      </c>
      <c r="N35" s="90">
        <v>-0.2041420321300933</v>
      </c>
      <c r="O35" s="90">
        <v>-0.029626596368515834</v>
      </c>
      <c r="P35" s="90">
        <v>0.1273894721232267</v>
      </c>
      <c r="Q35" s="90">
        <v>0.401979349522378</v>
      </c>
      <c r="R35" s="90">
        <v>0.6331645857046766</v>
      </c>
      <c r="S35" s="90">
        <v>0.8083310208276231</v>
      </c>
      <c r="T35" s="90">
        <v>1.1364920675757588</v>
      </c>
      <c r="U35" s="90">
        <v>1.3282306288358683</v>
      </c>
      <c r="V35" s="90">
        <v>1.4278497286617409</v>
      </c>
      <c r="W35" s="93">
        <v>1.593053517587009</v>
      </c>
    </row>
    <row r="36" spans="6:8" ht="15">
      <c r="F36" s="48" t="s">
        <v>143</v>
      </c>
      <c r="G36" s="118"/>
      <c r="H36" s="119"/>
    </row>
    <row r="37" spans="7:8" ht="15">
      <c r="G37" s="118"/>
      <c r="H37" s="119"/>
    </row>
    <row r="38" spans="7:8" ht="15">
      <c r="G38" s="118"/>
      <c r="H38" s="119"/>
    </row>
    <row r="39" spans="7:8" ht="15">
      <c r="G39" s="118"/>
      <c r="H39" s="119"/>
    </row>
    <row r="40" spans="7:8" ht="15">
      <c r="G40" s="118"/>
      <c r="H40" s="119"/>
    </row>
    <row r="41" spans="7:8" ht="15">
      <c r="G41" s="118"/>
      <c r="H41" s="119"/>
    </row>
    <row r="42" spans="7:8" ht="15">
      <c r="G42" s="118"/>
      <c r="H42" s="119"/>
    </row>
    <row r="43" spans="7:8" ht="15">
      <c r="G43" s="118"/>
      <c r="H43" s="119"/>
    </row>
    <row r="44" spans="7:8" ht="15">
      <c r="G44" s="118"/>
      <c r="H44" s="119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4"/>
  <sheetViews>
    <sheetView zoomScale="80" zoomScaleNormal="80" zoomScalePageLayoutView="0" workbookViewId="0" topLeftCell="A10">
      <selection activeCell="N26" sqref="N26"/>
    </sheetView>
  </sheetViews>
  <sheetFormatPr defaultColWidth="9.140625" defaultRowHeight="15"/>
  <cols>
    <col min="1" max="5" width="3.140625" style="48" customWidth="1"/>
    <col min="6" max="6" width="35.00390625" style="48" customWidth="1"/>
    <col min="7" max="7" width="20.421875" style="48" bestFit="1" customWidth="1"/>
    <col min="8" max="8" width="10.140625" style="48" customWidth="1"/>
    <col min="9" max="27" width="9.140625" style="48" customWidth="1"/>
    <col min="28" max="16384" width="9.140625" style="48" customWidth="1"/>
  </cols>
  <sheetData>
    <row r="1" ht="22.5" customHeight="1" thickBot="1">
      <c r="B1" s="47" t="s">
        <v>155</v>
      </c>
    </row>
    <row r="2" spans="2:27" ht="18.75" customHeight="1">
      <c r="B2" s="234" t="str">
        <f>"Strednodobá predikcia "&amp;Súhrn!$H$4&amp;" - trh práce [objem]"</f>
        <v>Strednodobá predikcia P2Q-2014 - trh práce [objem]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6"/>
    </row>
    <row r="3" spans="2:27" ht="18.75" customHeight="1"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9"/>
    </row>
    <row r="4" spans="2:27" ht="15">
      <c r="B4" s="228" t="s">
        <v>30</v>
      </c>
      <c r="C4" s="229"/>
      <c r="D4" s="229"/>
      <c r="E4" s="229"/>
      <c r="F4" s="230"/>
      <c r="G4" s="233" t="s">
        <v>85</v>
      </c>
      <c r="H4" s="43" t="s">
        <v>37</v>
      </c>
      <c r="I4" s="215">
        <v>2014</v>
      </c>
      <c r="J4" s="215">
        <v>2015</v>
      </c>
      <c r="K4" s="244">
        <v>2016</v>
      </c>
      <c r="L4" s="240">
        <v>2013</v>
      </c>
      <c r="M4" s="241"/>
      <c r="N4" s="241"/>
      <c r="O4" s="241"/>
      <c r="P4" s="240">
        <v>2014</v>
      </c>
      <c r="Q4" s="241"/>
      <c r="R4" s="241"/>
      <c r="S4" s="241"/>
      <c r="T4" s="240">
        <v>2015</v>
      </c>
      <c r="U4" s="241"/>
      <c r="V4" s="241"/>
      <c r="W4" s="242"/>
      <c r="X4" s="241">
        <v>2016</v>
      </c>
      <c r="Y4" s="241"/>
      <c r="Z4" s="241"/>
      <c r="AA4" s="243"/>
    </row>
    <row r="5" spans="2:27" ht="15">
      <c r="B5" s="222"/>
      <c r="C5" s="223"/>
      <c r="D5" s="223"/>
      <c r="E5" s="223"/>
      <c r="F5" s="224"/>
      <c r="G5" s="226"/>
      <c r="H5" s="46">
        <v>2013</v>
      </c>
      <c r="I5" s="216"/>
      <c r="J5" s="216"/>
      <c r="K5" s="245"/>
      <c r="L5" s="53" t="s">
        <v>3</v>
      </c>
      <c r="M5" s="53" t="s">
        <v>4</v>
      </c>
      <c r="N5" s="53" t="s">
        <v>5</v>
      </c>
      <c r="O5" s="54" t="s">
        <v>6</v>
      </c>
      <c r="P5" s="53" t="s">
        <v>3</v>
      </c>
      <c r="Q5" s="53" t="s">
        <v>4</v>
      </c>
      <c r="R5" s="53" t="s">
        <v>5</v>
      </c>
      <c r="S5" s="54" t="s">
        <v>6</v>
      </c>
      <c r="T5" s="55" t="s">
        <v>3</v>
      </c>
      <c r="U5" s="53" t="s">
        <v>4</v>
      </c>
      <c r="V5" s="53" t="s">
        <v>5</v>
      </c>
      <c r="W5" s="54" t="s">
        <v>6</v>
      </c>
      <c r="X5" s="53" t="s">
        <v>3</v>
      </c>
      <c r="Y5" s="53" t="s">
        <v>4</v>
      </c>
      <c r="Z5" s="53" t="s">
        <v>5</v>
      </c>
      <c r="AA5" s="56" t="s">
        <v>6</v>
      </c>
    </row>
    <row r="6" spans="2:27" ht="3.75" customHeight="1">
      <c r="B6" s="57"/>
      <c r="C6" s="58"/>
      <c r="D6" s="58"/>
      <c r="E6" s="58"/>
      <c r="F6" s="59"/>
      <c r="G6" s="42"/>
      <c r="H6" s="120"/>
      <c r="I6" s="106"/>
      <c r="J6" s="107"/>
      <c r="K6" s="108"/>
      <c r="L6" s="62"/>
      <c r="M6" s="62"/>
      <c r="N6" s="62"/>
      <c r="O6" s="61"/>
      <c r="P6" s="62"/>
      <c r="Q6" s="62"/>
      <c r="R6" s="62"/>
      <c r="S6" s="61"/>
      <c r="T6" s="109"/>
      <c r="U6" s="62"/>
      <c r="V6" s="62"/>
      <c r="W6" s="61"/>
      <c r="X6" s="62"/>
      <c r="Y6" s="62"/>
      <c r="Z6" s="62"/>
      <c r="AA6" s="79"/>
    </row>
    <row r="7" spans="2:27" ht="15">
      <c r="B7" s="57" t="s">
        <v>26</v>
      </c>
      <c r="C7" s="58"/>
      <c r="D7" s="58"/>
      <c r="E7" s="58"/>
      <c r="F7" s="111"/>
      <c r="G7" s="60"/>
      <c r="H7" s="120"/>
      <c r="I7" s="106"/>
      <c r="J7" s="106"/>
      <c r="K7" s="108"/>
      <c r="L7" s="62"/>
      <c r="M7" s="62"/>
      <c r="N7" s="62"/>
      <c r="O7" s="61"/>
      <c r="P7" s="62"/>
      <c r="Q7" s="62"/>
      <c r="R7" s="62"/>
      <c r="S7" s="61"/>
      <c r="T7" s="109"/>
      <c r="U7" s="62"/>
      <c r="V7" s="62"/>
      <c r="W7" s="61"/>
      <c r="X7" s="62"/>
      <c r="Y7" s="62"/>
      <c r="Z7" s="62"/>
      <c r="AA7" s="79"/>
    </row>
    <row r="8" spans="2:27" ht="15">
      <c r="B8" s="57"/>
      <c r="C8" s="110" t="s">
        <v>10</v>
      </c>
      <c r="D8" s="58"/>
      <c r="E8" s="58"/>
      <c r="F8" s="111"/>
      <c r="G8" s="69" t="s">
        <v>40</v>
      </c>
      <c r="H8" s="133">
        <v>2192.251</v>
      </c>
      <c r="I8" s="134">
        <v>2206.592705478793</v>
      </c>
      <c r="J8" s="134">
        <v>2220.2549953624293</v>
      </c>
      <c r="K8" s="135">
        <v>2232.91067669847</v>
      </c>
      <c r="L8" s="136">
        <v>2193.5438310142604</v>
      </c>
      <c r="M8" s="136">
        <v>2188.60958712009</v>
      </c>
      <c r="N8" s="136">
        <v>2191.0331880303797</v>
      </c>
      <c r="O8" s="137">
        <v>2195.8173938352697</v>
      </c>
      <c r="P8" s="136">
        <v>2199.29083531591</v>
      </c>
      <c r="Q8" s="136">
        <v>2205.4488496547942</v>
      </c>
      <c r="R8" s="136">
        <v>2209.6392024691386</v>
      </c>
      <c r="S8" s="137">
        <v>2211.9919344753307</v>
      </c>
      <c r="T8" s="138">
        <v>2214.7804878246434</v>
      </c>
      <c r="U8" s="136">
        <v>2218.6134403518736</v>
      </c>
      <c r="V8" s="136">
        <v>2222.108967865814</v>
      </c>
      <c r="W8" s="137">
        <v>2225.5170854073854</v>
      </c>
      <c r="X8" s="136">
        <v>2228.7348566829296</v>
      </c>
      <c r="Y8" s="136">
        <v>2231.772333766587</v>
      </c>
      <c r="Z8" s="136">
        <v>2234.2671978029844</v>
      </c>
      <c r="AA8" s="139">
        <v>2236.8683185413784</v>
      </c>
    </row>
    <row r="9" spans="2:27" ht="3.75" customHeight="1">
      <c r="B9" s="68"/>
      <c r="C9" s="64"/>
      <c r="D9" s="80"/>
      <c r="E9" s="64"/>
      <c r="F9" s="65"/>
      <c r="G9" s="69"/>
      <c r="H9" s="140"/>
      <c r="I9" s="136"/>
      <c r="J9" s="136"/>
      <c r="K9" s="137"/>
      <c r="L9" s="136"/>
      <c r="M9" s="136"/>
      <c r="N9" s="136"/>
      <c r="O9" s="137"/>
      <c r="P9" s="136"/>
      <c r="Q9" s="136"/>
      <c r="R9" s="136"/>
      <c r="S9" s="137"/>
      <c r="T9" s="138"/>
      <c r="U9" s="136"/>
      <c r="V9" s="136"/>
      <c r="W9" s="137"/>
      <c r="X9" s="136"/>
      <c r="Y9" s="136"/>
      <c r="Z9" s="136"/>
      <c r="AA9" s="139"/>
    </row>
    <row r="10" spans="2:27" ht="15">
      <c r="B10" s="68"/>
      <c r="C10" s="64"/>
      <c r="D10" s="80" t="s">
        <v>56</v>
      </c>
      <c r="E10" s="64"/>
      <c r="F10" s="65"/>
      <c r="G10" s="69" t="s">
        <v>40</v>
      </c>
      <c r="H10" s="140">
        <v>1854.6100000000001</v>
      </c>
      <c r="I10" s="136">
        <v>1868.8741312326301</v>
      </c>
      <c r="J10" s="136">
        <v>1880.3611086401588</v>
      </c>
      <c r="K10" s="137">
        <v>1891.0793599388994</v>
      </c>
      <c r="L10" s="141"/>
      <c r="M10" s="141"/>
      <c r="N10" s="141"/>
      <c r="O10" s="142"/>
      <c r="P10" s="141"/>
      <c r="Q10" s="141"/>
      <c r="R10" s="141"/>
      <c r="S10" s="142"/>
      <c r="T10" s="143"/>
      <c r="U10" s="141"/>
      <c r="V10" s="141"/>
      <c r="W10" s="142"/>
      <c r="X10" s="141"/>
      <c r="Y10" s="141"/>
      <c r="Z10" s="141"/>
      <c r="AA10" s="144"/>
    </row>
    <row r="11" spans="2:27" ht="15">
      <c r="B11" s="68"/>
      <c r="C11" s="64"/>
      <c r="D11" s="80" t="s">
        <v>57</v>
      </c>
      <c r="E11" s="64"/>
      <c r="F11" s="65"/>
      <c r="G11" s="69" t="s">
        <v>40</v>
      </c>
      <c r="H11" s="140">
        <v>337.64100000000496</v>
      </c>
      <c r="I11" s="136">
        <v>337.7185742461819</v>
      </c>
      <c r="J11" s="136">
        <v>339.8938867222796</v>
      </c>
      <c r="K11" s="137">
        <v>341.831316759567</v>
      </c>
      <c r="L11" s="141"/>
      <c r="M11" s="141"/>
      <c r="N11" s="141"/>
      <c r="O11" s="142"/>
      <c r="P11" s="141"/>
      <c r="Q11" s="141"/>
      <c r="R11" s="141"/>
      <c r="S11" s="142"/>
      <c r="T11" s="143"/>
      <c r="U11" s="141"/>
      <c r="V11" s="141"/>
      <c r="W11" s="142"/>
      <c r="X11" s="141"/>
      <c r="Y11" s="141"/>
      <c r="Z11" s="141"/>
      <c r="AA11" s="144"/>
    </row>
    <row r="12" spans="2:27" ht="3.75" customHeight="1">
      <c r="B12" s="68"/>
      <c r="C12" s="64"/>
      <c r="D12" s="64"/>
      <c r="E12" s="64"/>
      <c r="F12" s="65"/>
      <c r="G12" s="69"/>
      <c r="H12" s="76"/>
      <c r="I12" s="64"/>
      <c r="J12" s="64"/>
      <c r="K12" s="65"/>
      <c r="L12" s="64"/>
      <c r="M12" s="64"/>
      <c r="N12" s="64"/>
      <c r="O12" s="65"/>
      <c r="P12" s="64"/>
      <c r="Q12" s="64"/>
      <c r="R12" s="64"/>
      <c r="S12" s="65"/>
      <c r="T12" s="66"/>
      <c r="U12" s="64"/>
      <c r="V12" s="64"/>
      <c r="W12" s="65"/>
      <c r="X12" s="64"/>
      <c r="Y12" s="64"/>
      <c r="Z12" s="64"/>
      <c r="AA12" s="67"/>
    </row>
    <row r="13" spans="2:27" ht="15">
      <c r="B13" s="68"/>
      <c r="C13" s="64" t="s">
        <v>58</v>
      </c>
      <c r="D13" s="64"/>
      <c r="E13" s="64"/>
      <c r="F13" s="65"/>
      <c r="G13" s="69" t="s">
        <v>42</v>
      </c>
      <c r="H13" s="104">
        <v>385.99524999999966</v>
      </c>
      <c r="I13" s="83">
        <v>366.77335757306685</v>
      </c>
      <c r="J13" s="83">
        <v>345.44583864719414</v>
      </c>
      <c r="K13" s="82">
        <v>323.8844876132987</v>
      </c>
      <c r="L13" s="128">
        <v>387.101840119208</v>
      </c>
      <c r="M13" s="128">
        <v>386.700904368715</v>
      </c>
      <c r="N13" s="128">
        <v>387.555918996065</v>
      </c>
      <c r="O13" s="129">
        <v>382.622336516011</v>
      </c>
      <c r="P13" s="128">
        <v>377.17856819565714</v>
      </c>
      <c r="Q13" s="128">
        <v>369.0510448145528</v>
      </c>
      <c r="R13" s="128">
        <v>362.6209152546298</v>
      </c>
      <c r="S13" s="129">
        <v>358.2429020274276</v>
      </c>
      <c r="T13" s="130">
        <v>353.84660895761044</v>
      </c>
      <c r="U13" s="128">
        <v>348.30354988849876</v>
      </c>
      <c r="V13" s="128">
        <v>342.71325641998374</v>
      </c>
      <c r="W13" s="129">
        <v>336.9199393226836</v>
      </c>
      <c r="X13" s="128">
        <v>331.49909552832924</v>
      </c>
      <c r="Y13" s="128">
        <v>326.28351383897325</v>
      </c>
      <c r="Z13" s="128">
        <v>321.39349199502476</v>
      </c>
      <c r="AA13" s="131">
        <v>316.3618490908675</v>
      </c>
    </row>
    <row r="14" spans="2:27" ht="15">
      <c r="B14" s="68"/>
      <c r="C14" s="64" t="s">
        <v>8</v>
      </c>
      <c r="D14" s="64"/>
      <c r="E14" s="64"/>
      <c r="F14" s="65"/>
      <c r="G14" s="69" t="s">
        <v>11</v>
      </c>
      <c r="H14" s="104">
        <v>14.215893587196293</v>
      </c>
      <c r="I14" s="83">
        <v>13.528912669543278</v>
      </c>
      <c r="J14" s="83">
        <v>12.779887059119233</v>
      </c>
      <c r="K14" s="82">
        <v>12.023940071718187</v>
      </c>
      <c r="L14" s="83">
        <v>14.234970015728166</v>
      </c>
      <c r="M14" s="83">
        <v>14.256661970144444</v>
      </c>
      <c r="N14" s="83">
        <v>14.284697575472787</v>
      </c>
      <c r="O14" s="82">
        <v>14.087244787439769</v>
      </c>
      <c r="P14" s="83">
        <v>13.896899372822505</v>
      </c>
      <c r="Q14" s="83">
        <v>13.60732024279914</v>
      </c>
      <c r="R14" s="83">
        <v>13.38128492602984</v>
      </c>
      <c r="S14" s="82">
        <v>13.230146136521626</v>
      </c>
      <c r="T14" s="88">
        <v>13.075967452044779</v>
      </c>
      <c r="U14" s="83">
        <v>12.879705382266593</v>
      </c>
      <c r="V14" s="83">
        <v>12.683335716985766</v>
      </c>
      <c r="W14" s="82">
        <v>12.480539685179792</v>
      </c>
      <c r="X14" s="83">
        <v>12.290301807144033</v>
      </c>
      <c r="Y14" s="83">
        <v>12.10723470501307</v>
      </c>
      <c r="Z14" s="83">
        <v>11.936959986422835</v>
      </c>
      <c r="AA14" s="89">
        <v>11.761263788292808</v>
      </c>
    </row>
    <row r="15" spans="2:27" ht="3.75" customHeight="1">
      <c r="B15" s="68"/>
      <c r="C15" s="64"/>
      <c r="D15" s="64"/>
      <c r="E15" s="64"/>
      <c r="F15" s="65"/>
      <c r="G15" s="69"/>
      <c r="H15" s="76"/>
      <c r="I15" s="64"/>
      <c r="J15" s="64"/>
      <c r="K15" s="65"/>
      <c r="L15" s="64"/>
      <c r="M15" s="64"/>
      <c r="N15" s="64"/>
      <c r="O15" s="65"/>
      <c r="P15" s="64"/>
      <c r="Q15" s="64"/>
      <c r="R15" s="64"/>
      <c r="S15" s="65"/>
      <c r="T15" s="66"/>
      <c r="U15" s="64"/>
      <c r="V15" s="64"/>
      <c r="W15" s="65"/>
      <c r="X15" s="64"/>
      <c r="Y15" s="64"/>
      <c r="Z15" s="64"/>
      <c r="AA15" s="67"/>
    </row>
    <row r="16" spans="2:27" ht="15">
      <c r="B16" s="57" t="s">
        <v>25</v>
      </c>
      <c r="C16" s="64"/>
      <c r="D16" s="64"/>
      <c r="E16" s="64"/>
      <c r="F16" s="65"/>
      <c r="G16" s="69"/>
      <c r="H16" s="104"/>
      <c r="I16" s="83"/>
      <c r="J16" s="83"/>
      <c r="K16" s="82"/>
      <c r="L16" s="64"/>
      <c r="M16" s="64"/>
      <c r="N16" s="64"/>
      <c r="O16" s="65"/>
      <c r="P16" s="64"/>
      <c r="Q16" s="64"/>
      <c r="R16" s="64"/>
      <c r="S16" s="65"/>
      <c r="T16" s="66"/>
      <c r="U16" s="64"/>
      <c r="V16" s="64"/>
      <c r="W16" s="65"/>
      <c r="X16" s="64"/>
      <c r="Y16" s="64"/>
      <c r="Z16" s="64"/>
      <c r="AA16" s="67"/>
    </row>
    <row r="17" spans="2:27" ht="15">
      <c r="B17" s="68"/>
      <c r="C17" s="64" t="s">
        <v>104</v>
      </c>
      <c r="D17" s="64"/>
      <c r="E17" s="64"/>
      <c r="F17" s="65"/>
      <c r="G17" s="69" t="s">
        <v>111</v>
      </c>
      <c r="H17" s="145">
        <v>14551.76182593645</v>
      </c>
      <c r="I17" s="96">
        <v>14988.168315076873</v>
      </c>
      <c r="J17" s="96">
        <v>15538.664771009115</v>
      </c>
      <c r="K17" s="97">
        <v>16196.252169833195</v>
      </c>
      <c r="L17" s="96">
        <v>3622.6477396451833</v>
      </c>
      <c r="M17" s="96">
        <v>3643.328369350426</v>
      </c>
      <c r="N17" s="96">
        <v>3639.0355050899634</v>
      </c>
      <c r="O17" s="97">
        <v>3646.7106241236097</v>
      </c>
      <c r="P17" s="96">
        <v>3698.3466060471674</v>
      </c>
      <c r="Q17" s="96">
        <v>3727.492637489459</v>
      </c>
      <c r="R17" s="96">
        <v>3762.6159081715755</v>
      </c>
      <c r="S17" s="97">
        <v>3799.3983954549367</v>
      </c>
      <c r="T17" s="98">
        <v>3829.4848716921406</v>
      </c>
      <c r="U17" s="96">
        <v>3863.916525948133</v>
      </c>
      <c r="V17" s="96">
        <v>3902.3029730868725</v>
      </c>
      <c r="W17" s="97">
        <v>3942.656830492755</v>
      </c>
      <c r="X17" s="96">
        <v>3984.1734464997594</v>
      </c>
      <c r="Y17" s="96">
        <v>4025.5174580688854</v>
      </c>
      <c r="Z17" s="96">
        <v>4070.2733575088096</v>
      </c>
      <c r="AA17" s="99">
        <v>4116.022986303708</v>
      </c>
    </row>
    <row r="18" spans="2:27" ht="18">
      <c r="B18" s="68"/>
      <c r="C18" s="64" t="s">
        <v>156</v>
      </c>
      <c r="D18" s="64"/>
      <c r="E18" s="64"/>
      <c r="F18" s="65"/>
      <c r="G18" s="69" t="s">
        <v>111</v>
      </c>
      <c r="H18" s="132">
        <v>824.249975</v>
      </c>
      <c r="I18" s="85">
        <v>847.4497414395471</v>
      </c>
      <c r="J18" s="85">
        <v>878.5767849233151</v>
      </c>
      <c r="K18" s="84">
        <v>915.7605632326654</v>
      </c>
      <c r="L18" s="85">
        <v>819.6668</v>
      </c>
      <c r="M18" s="85">
        <v>825.8846</v>
      </c>
      <c r="N18" s="85">
        <v>826.6729</v>
      </c>
      <c r="O18" s="84">
        <v>824.7756</v>
      </c>
      <c r="P18" s="85">
        <v>836.4540966953133</v>
      </c>
      <c r="Q18" s="85">
        <v>843.0460470988944</v>
      </c>
      <c r="R18" s="85">
        <v>850.9898681575689</v>
      </c>
      <c r="S18" s="84">
        <v>859.3089538064113</v>
      </c>
      <c r="T18" s="86">
        <v>866.1136043663633</v>
      </c>
      <c r="U18" s="85">
        <v>873.9010027165691</v>
      </c>
      <c r="V18" s="85">
        <v>882.582855551637</v>
      </c>
      <c r="W18" s="84">
        <v>891.7096770586912</v>
      </c>
      <c r="X18" s="85">
        <v>901.0994793782479</v>
      </c>
      <c r="Y18" s="85">
        <v>910.450243796669</v>
      </c>
      <c r="Z18" s="85">
        <v>920.5726740136183</v>
      </c>
      <c r="AA18" s="87">
        <v>930.9198557421264</v>
      </c>
    </row>
    <row r="19" spans="2:27" ht="15">
      <c r="B19" s="68"/>
      <c r="C19" s="64"/>
      <c r="D19" s="80" t="s">
        <v>60</v>
      </c>
      <c r="E19" s="64"/>
      <c r="F19" s="65"/>
      <c r="G19" s="69" t="s">
        <v>111</v>
      </c>
      <c r="H19" s="132">
        <v>820.8827639211054</v>
      </c>
      <c r="I19" s="85">
        <v>839.502322491916</v>
      </c>
      <c r="J19" s="85">
        <v>872.4751574473767</v>
      </c>
      <c r="K19" s="84">
        <v>913.0904122527377</v>
      </c>
      <c r="L19" s="121"/>
      <c r="M19" s="121"/>
      <c r="N19" s="121"/>
      <c r="O19" s="122"/>
      <c r="P19" s="121"/>
      <c r="Q19" s="121"/>
      <c r="R19" s="121"/>
      <c r="S19" s="122"/>
      <c r="T19" s="123"/>
      <c r="U19" s="121"/>
      <c r="V19" s="121"/>
      <c r="W19" s="122"/>
      <c r="X19" s="121"/>
      <c r="Y19" s="121"/>
      <c r="Z19" s="121"/>
      <c r="AA19" s="124"/>
    </row>
    <row r="20" spans="2:27" ht="18">
      <c r="B20" s="68"/>
      <c r="C20" s="64"/>
      <c r="D20" s="80" t="s">
        <v>157</v>
      </c>
      <c r="E20" s="64"/>
      <c r="F20" s="65"/>
      <c r="G20" s="69" t="s">
        <v>111</v>
      </c>
      <c r="H20" s="132">
        <v>837.2371482267172</v>
      </c>
      <c r="I20" s="85">
        <v>873.0289562711403</v>
      </c>
      <c r="J20" s="85">
        <v>898.723019842848</v>
      </c>
      <c r="K20" s="84">
        <v>924.6374417945559</v>
      </c>
      <c r="L20" s="121"/>
      <c r="M20" s="121"/>
      <c r="N20" s="121"/>
      <c r="O20" s="122"/>
      <c r="P20" s="121"/>
      <c r="Q20" s="121"/>
      <c r="R20" s="121"/>
      <c r="S20" s="122"/>
      <c r="T20" s="123"/>
      <c r="U20" s="121"/>
      <c r="V20" s="121"/>
      <c r="W20" s="122"/>
      <c r="X20" s="121"/>
      <c r="Y20" s="121"/>
      <c r="Z20" s="121"/>
      <c r="AA20" s="124"/>
    </row>
    <row r="21" spans="2:27" ht="15">
      <c r="B21" s="68"/>
      <c r="C21" s="64" t="s">
        <v>59</v>
      </c>
      <c r="D21" s="64"/>
      <c r="E21" s="64"/>
      <c r="F21" s="65"/>
      <c r="G21" s="69" t="s">
        <v>111</v>
      </c>
      <c r="H21" s="132">
        <v>751.8093119942276</v>
      </c>
      <c r="I21" s="85">
        <v>772.3197572041928</v>
      </c>
      <c r="J21" s="85">
        <v>788.0392411945164</v>
      </c>
      <c r="K21" s="84">
        <v>805.6408365217306</v>
      </c>
      <c r="L21" s="121"/>
      <c r="M21" s="121"/>
      <c r="N21" s="121"/>
      <c r="O21" s="122"/>
      <c r="P21" s="121"/>
      <c r="Q21" s="121"/>
      <c r="R21" s="121"/>
      <c r="S21" s="122"/>
      <c r="T21" s="123"/>
      <c r="U21" s="121"/>
      <c r="V21" s="121"/>
      <c r="W21" s="122"/>
      <c r="X21" s="121"/>
      <c r="Y21" s="121"/>
      <c r="Z21" s="121"/>
      <c r="AA21" s="124"/>
    </row>
    <row r="22" spans="2:27" ht="18">
      <c r="B22" s="68"/>
      <c r="C22" s="64" t="s">
        <v>158</v>
      </c>
      <c r="D22" s="64"/>
      <c r="E22" s="64"/>
      <c r="F22" s="65"/>
      <c r="G22" s="69" t="s">
        <v>107</v>
      </c>
      <c r="H22" s="145">
        <v>29917.392670821</v>
      </c>
      <c r="I22" s="96">
        <v>30450.707533958855</v>
      </c>
      <c r="J22" s="96">
        <v>31233.25026311357</v>
      </c>
      <c r="K22" s="97">
        <v>32158.71191643399</v>
      </c>
      <c r="L22" s="96">
        <v>7424.323554705676</v>
      </c>
      <c r="M22" s="96">
        <v>7474.201255974131</v>
      </c>
      <c r="N22" s="96">
        <v>7497.027012384416</v>
      </c>
      <c r="O22" s="97">
        <v>7521.805498447596</v>
      </c>
      <c r="P22" s="96">
        <v>7554.935051454357</v>
      </c>
      <c r="Q22" s="96">
        <v>7584.413641595024</v>
      </c>
      <c r="R22" s="96">
        <v>7628.803426485861</v>
      </c>
      <c r="S22" s="97">
        <v>7682.157414740272</v>
      </c>
      <c r="T22" s="98">
        <v>7726.518067319078</v>
      </c>
      <c r="U22" s="96">
        <v>7777.233725464501</v>
      </c>
      <c r="V22" s="96">
        <v>7834.207572406059</v>
      </c>
      <c r="W22" s="97">
        <v>7894.8395427413725</v>
      </c>
      <c r="X22" s="96">
        <v>7950.941230505865</v>
      </c>
      <c r="Y22" s="96">
        <v>8009.606774229564</v>
      </c>
      <c r="Z22" s="96">
        <v>8068.715140116301</v>
      </c>
      <c r="AA22" s="99">
        <v>8129.091374504344</v>
      </c>
    </row>
    <row r="23" spans="2:27" ht="15">
      <c r="B23" s="68"/>
      <c r="C23" s="64" t="s">
        <v>100</v>
      </c>
      <c r="D23" s="64"/>
      <c r="E23" s="64"/>
      <c r="F23" s="65"/>
      <c r="G23" s="69" t="s">
        <v>105</v>
      </c>
      <c r="H23" s="104">
        <v>37.41351398596707</v>
      </c>
      <c r="I23" s="83">
        <v>37.94881717136163</v>
      </c>
      <c r="J23" s="83">
        <v>37.82515684992335</v>
      </c>
      <c r="K23" s="82">
        <v>37.55795643788391</v>
      </c>
      <c r="L23" s="83">
        <v>37.43067708276511</v>
      </c>
      <c r="M23" s="83">
        <v>37.404573211521615</v>
      </c>
      <c r="N23" s="83">
        <v>37.445798532999945</v>
      </c>
      <c r="O23" s="82">
        <v>37.37300711658163</v>
      </c>
      <c r="P23" s="83">
        <v>37.760671883438874</v>
      </c>
      <c r="Q23" s="83">
        <v>37.95870020529913</v>
      </c>
      <c r="R23" s="83">
        <v>38.04869247381013</v>
      </c>
      <c r="S23" s="82">
        <v>38.027204122898404</v>
      </c>
      <c r="T23" s="88">
        <v>37.95733031792282</v>
      </c>
      <c r="U23" s="83">
        <v>37.86548015227748</v>
      </c>
      <c r="V23" s="83">
        <v>37.78097185443857</v>
      </c>
      <c r="W23" s="82">
        <v>37.696845075054554</v>
      </c>
      <c r="X23" s="83">
        <v>37.64222911083168</v>
      </c>
      <c r="Y23" s="83">
        <v>37.572876890081226</v>
      </c>
      <c r="Z23" s="83">
        <v>37.53041837978225</v>
      </c>
      <c r="AA23" s="89">
        <v>37.48630137084049</v>
      </c>
    </row>
    <row r="24" spans="2:27" ht="3.75" customHeight="1">
      <c r="B24" s="68"/>
      <c r="C24" s="64"/>
      <c r="D24" s="64"/>
      <c r="E24" s="64"/>
      <c r="F24" s="65"/>
      <c r="G24" s="69"/>
      <c r="H24" s="76"/>
      <c r="I24" s="64"/>
      <c r="J24" s="64"/>
      <c r="K24" s="65"/>
      <c r="L24" s="64"/>
      <c r="M24" s="64"/>
      <c r="N24" s="64"/>
      <c r="O24" s="65"/>
      <c r="P24" s="64"/>
      <c r="Q24" s="64"/>
      <c r="R24" s="64"/>
      <c r="S24" s="65"/>
      <c r="T24" s="66"/>
      <c r="U24" s="64"/>
      <c r="V24" s="64"/>
      <c r="W24" s="65"/>
      <c r="X24" s="64"/>
      <c r="Y24" s="64"/>
      <c r="Z24" s="64"/>
      <c r="AA24" s="67"/>
    </row>
    <row r="25" spans="2:27" ht="15">
      <c r="B25" s="57" t="s">
        <v>27</v>
      </c>
      <c r="C25" s="64"/>
      <c r="D25" s="64"/>
      <c r="E25" s="64"/>
      <c r="F25" s="65"/>
      <c r="G25" s="69"/>
      <c r="H25" s="76"/>
      <c r="I25" s="64"/>
      <c r="J25" s="64"/>
      <c r="K25" s="65"/>
      <c r="L25" s="64"/>
      <c r="M25" s="64"/>
      <c r="N25" s="64"/>
      <c r="O25" s="65"/>
      <c r="P25" s="64"/>
      <c r="Q25" s="64"/>
      <c r="R25" s="64"/>
      <c r="S25" s="65"/>
      <c r="T25" s="66"/>
      <c r="U25" s="64"/>
      <c r="V25" s="64"/>
      <c r="W25" s="65"/>
      <c r="X25" s="64"/>
      <c r="Y25" s="64"/>
      <c r="Z25" s="64"/>
      <c r="AA25" s="67"/>
    </row>
    <row r="26" spans="2:27" ht="18">
      <c r="B26" s="68"/>
      <c r="C26" s="64" t="s">
        <v>159</v>
      </c>
      <c r="D26" s="64"/>
      <c r="E26" s="64"/>
      <c r="F26" s="65"/>
      <c r="G26" s="69" t="s">
        <v>42</v>
      </c>
      <c r="H26" s="140">
        <v>3870.03757293269</v>
      </c>
      <c r="I26" s="136">
        <v>3854.9219999999996</v>
      </c>
      <c r="J26" s="136">
        <v>3837.8901555208695</v>
      </c>
      <c r="K26" s="137">
        <v>3814.5060550806934</v>
      </c>
      <c r="L26" s="136">
        <v>3875.77898175612</v>
      </c>
      <c r="M26" s="136">
        <v>3872.00150887254</v>
      </c>
      <c r="N26" s="136">
        <v>3868.2062719142</v>
      </c>
      <c r="O26" s="137">
        <v>3864.1635291879</v>
      </c>
      <c r="P26" s="136">
        <v>3860.51530052408</v>
      </c>
      <c r="Q26" s="136">
        <v>3856.84055203853</v>
      </c>
      <c r="R26" s="136">
        <v>3853.20466651683</v>
      </c>
      <c r="S26" s="137">
        <v>3849.12748092056</v>
      </c>
      <c r="T26" s="138">
        <v>3844.999635936603</v>
      </c>
      <c r="U26" s="136">
        <v>3840.6149014885177</v>
      </c>
      <c r="V26" s="136">
        <v>3835.658884604702</v>
      </c>
      <c r="W26" s="137">
        <v>3830.2872000536554</v>
      </c>
      <c r="X26" s="136">
        <v>3824.2468371391706</v>
      </c>
      <c r="Y26" s="136">
        <v>3817.7456175160337</v>
      </c>
      <c r="Z26" s="136">
        <v>3811.2554499662565</v>
      </c>
      <c r="AA26" s="139">
        <v>3804.7763157013137</v>
      </c>
    </row>
    <row r="27" spans="2:27" ht="15">
      <c r="B27" s="68"/>
      <c r="C27" s="64" t="s">
        <v>28</v>
      </c>
      <c r="D27" s="64"/>
      <c r="E27" s="64"/>
      <c r="F27" s="65"/>
      <c r="G27" s="69" t="s">
        <v>42</v>
      </c>
      <c r="H27" s="140">
        <v>2715.2424999999994</v>
      </c>
      <c r="I27" s="136">
        <v>2710.989873492192</v>
      </c>
      <c r="J27" s="136">
        <v>2703.000728572141</v>
      </c>
      <c r="K27" s="137">
        <v>2693.6184844060867</v>
      </c>
      <c r="L27" s="136">
        <v>2719.372360401888</v>
      </c>
      <c r="M27" s="136">
        <v>2712.422481353095</v>
      </c>
      <c r="N27" s="136">
        <v>2713.0845224298546</v>
      </c>
      <c r="O27" s="137">
        <v>2716.0906358151615</v>
      </c>
      <c r="P27" s="136">
        <v>2714.120308975447</v>
      </c>
      <c r="Q27" s="136">
        <v>2712.150799933227</v>
      </c>
      <c r="R27" s="136">
        <v>2709.9110231876484</v>
      </c>
      <c r="S27" s="137">
        <v>2707.777361872444</v>
      </c>
      <c r="T27" s="138">
        <v>2706.083586207602</v>
      </c>
      <c r="U27" s="136">
        <v>2704.281965703988</v>
      </c>
      <c r="V27" s="136">
        <v>2702.075101276822</v>
      </c>
      <c r="W27" s="137">
        <v>2699.56226110015</v>
      </c>
      <c r="X27" s="136">
        <v>2697.241294234257</v>
      </c>
      <c r="Y27" s="136">
        <v>2694.9466314045685</v>
      </c>
      <c r="Z27" s="136">
        <v>2692.4233000741624</v>
      </c>
      <c r="AA27" s="139">
        <v>2689.8627119113576</v>
      </c>
    </row>
    <row r="28" spans="2:27" ht="18">
      <c r="B28" s="68"/>
      <c r="C28" s="64" t="s">
        <v>160</v>
      </c>
      <c r="D28" s="64"/>
      <c r="E28" s="64"/>
      <c r="F28" s="65"/>
      <c r="G28" s="69" t="s">
        <v>11</v>
      </c>
      <c r="H28" s="104">
        <v>70.16068264701575</v>
      </c>
      <c r="I28" s="83">
        <v>70.3254314032808</v>
      </c>
      <c r="J28" s="83">
        <v>70.42939392525044</v>
      </c>
      <c r="K28" s="82">
        <v>70.61525</v>
      </c>
      <c r="L28" s="83">
        <v>70.16324649063804</v>
      </c>
      <c r="M28" s="83">
        <v>70.05220620750495</v>
      </c>
      <c r="N28" s="83">
        <v>70.13805189575044</v>
      </c>
      <c r="O28" s="82">
        <v>70.28922599416956</v>
      </c>
      <c r="P28" s="83">
        <v>70.30461214872001</v>
      </c>
      <c r="Q28" s="83">
        <v>70.32053213866261</v>
      </c>
      <c r="R28" s="83">
        <v>70.32875898692707</v>
      </c>
      <c r="S28" s="82">
        <v>70.34782233881353</v>
      </c>
      <c r="T28" s="88">
        <v>70.37929369136148</v>
      </c>
      <c r="U28" s="83">
        <v>70.41273429043568</v>
      </c>
      <c r="V28" s="83">
        <v>70.44617841597491</v>
      </c>
      <c r="W28" s="82">
        <v>70.47936930322963</v>
      </c>
      <c r="X28" s="83">
        <v>70.53</v>
      </c>
      <c r="Y28" s="83">
        <v>70.59</v>
      </c>
      <c r="Z28" s="83">
        <v>70.644</v>
      </c>
      <c r="AA28" s="89">
        <v>70.69699999999999</v>
      </c>
    </row>
    <row r="29" spans="2:27" ht="18.75" thickBot="1">
      <c r="B29" s="70"/>
      <c r="C29" s="71" t="s">
        <v>161</v>
      </c>
      <c r="D29" s="71"/>
      <c r="E29" s="71"/>
      <c r="F29" s="72"/>
      <c r="G29" s="73" t="s">
        <v>11</v>
      </c>
      <c r="H29" s="105">
        <v>12.928719349319602</v>
      </c>
      <c r="I29" s="90">
        <v>12.70604521092965</v>
      </c>
      <c r="J29" s="90">
        <v>12.219425996903677</v>
      </c>
      <c r="K29" s="91">
        <v>11.775557417712449</v>
      </c>
      <c r="L29" s="90">
        <v>12.9830952336726</v>
      </c>
      <c r="M29" s="90">
        <v>12.9034629988733</v>
      </c>
      <c r="N29" s="90">
        <v>12.903671907036502</v>
      </c>
      <c r="O29" s="91">
        <v>12.924647257696002</v>
      </c>
      <c r="P29" s="90">
        <v>12.8809966433487</v>
      </c>
      <c r="Q29" s="90">
        <v>12.7796057987956</v>
      </c>
      <c r="R29" s="90">
        <v>12.649011515489</v>
      </c>
      <c r="S29" s="91">
        <v>12.514566886085298</v>
      </c>
      <c r="T29" s="92">
        <v>12.3899753877521</v>
      </c>
      <c r="U29" s="90">
        <v>12.2738795115715</v>
      </c>
      <c r="V29" s="90">
        <v>12.1621229608738</v>
      </c>
      <c r="W29" s="91">
        <v>12.0517261274173</v>
      </c>
      <c r="X29" s="90">
        <v>11.9412911420868</v>
      </c>
      <c r="Y29" s="90">
        <v>11.8306319083496</v>
      </c>
      <c r="Z29" s="90">
        <v>11.7201200875861</v>
      </c>
      <c r="AA29" s="93">
        <v>11.610186532827301</v>
      </c>
    </row>
    <row r="30" ht="15.75" thickBot="1"/>
    <row r="31" spans="2:27" ht="18.75" customHeight="1">
      <c r="B31" s="234" t="str">
        <f>"Strednodobá predikcia "&amp;Súhrn!$H$4&amp;" - trh práce [zmena oproti predchádzajúcemu obdobiu]"</f>
        <v>Strednodobá predikcia P2Q-2014 - trh práce [zmena oproti predchádzajúcemu obdobiu]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6"/>
    </row>
    <row r="32" spans="2:27" ht="18.75" customHeight="1">
      <c r="B32" s="237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9"/>
    </row>
    <row r="33" spans="2:27" ht="15">
      <c r="B33" s="228" t="s">
        <v>30</v>
      </c>
      <c r="C33" s="229"/>
      <c r="D33" s="229"/>
      <c r="E33" s="229"/>
      <c r="F33" s="230"/>
      <c r="G33" s="233" t="s">
        <v>85</v>
      </c>
      <c r="H33" s="43" t="s">
        <v>37</v>
      </c>
      <c r="I33" s="215">
        <v>2014</v>
      </c>
      <c r="J33" s="215">
        <v>2015</v>
      </c>
      <c r="K33" s="244">
        <v>2016</v>
      </c>
      <c r="L33" s="240">
        <v>2013</v>
      </c>
      <c r="M33" s="241"/>
      <c r="N33" s="241"/>
      <c r="O33" s="241"/>
      <c r="P33" s="240">
        <v>2014</v>
      </c>
      <c r="Q33" s="241"/>
      <c r="R33" s="241"/>
      <c r="S33" s="241"/>
      <c r="T33" s="240">
        <v>2015</v>
      </c>
      <c r="U33" s="241"/>
      <c r="V33" s="241"/>
      <c r="W33" s="242"/>
      <c r="X33" s="241">
        <v>2016</v>
      </c>
      <c r="Y33" s="241"/>
      <c r="Z33" s="241"/>
      <c r="AA33" s="243"/>
    </row>
    <row r="34" spans="2:27" ht="15">
      <c r="B34" s="222"/>
      <c r="C34" s="223"/>
      <c r="D34" s="223"/>
      <c r="E34" s="223"/>
      <c r="F34" s="224"/>
      <c r="G34" s="226"/>
      <c r="H34" s="46">
        <v>2013</v>
      </c>
      <c r="I34" s="216"/>
      <c r="J34" s="216"/>
      <c r="K34" s="245"/>
      <c r="L34" s="53" t="s">
        <v>3</v>
      </c>
      <c r="M34" s="53" t="s">
        <v>4</v>
      </c>
      <c r="N34" s="53" t="s">
        <v>5</v>
      </c>
      <c r="O34" s="54" t="s">
        <v>6</v>
      </c>
      <c r="P34" s="53" t="s">
        <v>3</v>
      </c>
      <c r="Q34" s="53" t="s">
        <v>4</v>
      </c>
      <c r="R34" s="53" t="s">
        <v>5</v>
      </c>
      <c r="S34" s="54" t="s">
        <v>6</v>
      </c>
      <c r="T34" s="55" t="s">
        <v>3</v>
      </c>
      <c r="U34" s="53" t="s">
        <v>4</v>
      </c>
      <c r="V34" s="53" t="s">
        <v>5</v>
      </c>
      <c r="W34" s="54" t="s">
        <v>6</v>
      </c>
      <c r="X34" s="53" t="s">
        <v>3</v>
      </c>
      <c r="Y34" s="53" t="s">
        <v>4</v>
      </c>
      <c r="Z34" s="53" t="s">
        <v>5</v>
      </c>
      <c r="AA34" s="56" t="s">
        <v>6</v>
      </c>
    </row>
    <row r="35" spans="2:27" ht="3.75" customHeight="1">
      <c r="B35" s="57"/>
      <c r="C35" s="58"/>
      <c r="D35" s="58"/>
      <c r="E35" s="58"/>
      <c r="F35" s="59"/>
      <c r="G35" s="42"/>
      <c r="H35" s="120"/>
      <c r="I35" s="106"/>
      <c r="J35" s="107"/>
      <c r="K35" s="108"/>
      <c r="L35" s="62"/>
      <c r="M35" s="62"/>
      <c r="N35" s="62"/>
      <c r="O35" s="61"/>
      <c r="P35" s="62"/>
      <c r="Q35" s="62"/>
      <c r="R35" s="62"/>
      <c r="S35" s="61"/>
      <c r="T35" s="109"/>
      <c r="U35" s="62"/>
      <c r="V35" s="62"/>
      <c r="W35" s="61"/>
      <c r="X35" s="62"/>
      <c r="Y35" s="62"/>
      <c r="Z35" s="62"/>
      <c r="AA35" s="79"/>
    </row>
    <row r="36" spans="2:27" ht="15">
      <c r="B36" s="57" t="s">
        <v>26</v>
      </c>
      <c r="C36" s="58"/>
      <c r="D36" s="58"/>
      <c r="E36" s="58"/>
      <c r="F36" s="111"/>
      <c r="G36" s="60"/>
      <c r="H36" s="120"/>
      <c r="I36" s="106"/>
      <c r="J36" s="106"/>
      <c r="K36" s="108"/>
      <c r="L36" s="62"/>
      <c r="M36" s="62"/>
      <c r="N36" s="62"/>
      <c r="O36" s="61"/>
      <c r="P36" s="62"/>
      <c r="Q36" s="62"/>
      <c r="R36" s="62"/>
      <c r="S36" s="61"/>
      <c r="T36" s="109"/>
      <c r="U36" s="62"/>
      <c r="V36" s="62"/>
      <c r="W36" s="61"/>
      <c r="X36" s="62"/>
      <c r="Y36" s="62"/>
      <c r="Z36" s="62"/>
      <c r="AA36" s="79"/>
    </row>
    <row r="37" spans="2:27" ht="15">
      <c r="B37" s="57"/>
      <c r="C37" s="110" t="s">
        <v>10</v>
      </c>
      <c r="D37" s="58"/>
      <c r="E37" s="58"/>
      <c r="F37" s="111"/>
      <c r="G37" s="69" t="s">
        <v>52</v>
      </c>
      <c r="H37" s="127">
        <v>-0.7776094464108354</v>
      </c>
      <c r="I37" s="128">
        <v>0.6541999743091935</v>
      </c>
      <c r="J37" s="128">
        <v>0.6191577561964152</v>
      </c>
      <c r="K37" s="129">
        <v>0.5700102628966022</v>
      </c>
      <c r="L37" s="83">
        <v>-0.21638580055905265</v>
      </c>
      <c r="M37" s="83">
        <v>-0.224943938863035</v>
      </c>
      <c r="N37" s="83">
        <v>0.11073701424651006</v>
      </c>
      <c r="O37" s="82">
        <v>0.2183538720922087</v>
      </c>
      <c r="P37" s="83">
        <v>0.1581844414928213</v>
      </c>
      <c r="Q37" s="83">
        <v>0.2799999999999727</v>
      </c>
      <c r="R37" s="83">
        <v>0.18999999999999773</v>
      </c>
      <c r="S37" s="82">
        <v>0.10647584472447136</v>
      </c>
      <c r="T37" s="88">
        <v>0.12606525846010186</v>
      </c>
      <c r="U37" s="83">
        <v>0.17306241175145942</v>
      </c>
      <c r="V37" s="83">
        <v>0.15755459920887915</v>
      </c>
      <c r="W37" s="82">
        <v>0.15337310594829034</v>
      </c>
      <c r="X37" s="83">
        <v>0.1445853323995152</v>
      </c>
      <c r="Y37" s="83">
        <v>0.13628705426980048</v>
      </c>
      <c r="Z37" s="83">
        <v>0.11178846509790219</v>
      </c>
      <c r="AA37" s="89">
        <v>0.11641941218812235</v>
      </c>
    </row>
    <row r="38" spans="2:27" ht="3.75" customHeight="1">
      <c r="B38" s="68"/>
      <c r="C38" s="64"/>
      <c r="D38" s="80"/>
      <c r="E38" s="64"/>
      <c r="F38" s="65"/>
      <c r="G38" s="69"/>
      <c r="H38" s="76"/>
      <c r="I38" s="64"/>
      <c r="J38" s="64"/>
      <c r="K38" s="65"/>
      <c r="L38" s="64"/>
      <c r="M38" s="64"/>
      <c r="N38" s="64"/>
      <c r="O38" s="65"/>
      <c r="P38" s="64"/>
      <c r="Q38" s="64"/>
      <c r="R38" s="64"/>
      <c r="S38" s="65"/>
      <c r="T38" s="66"/>
      <c r="U38" s="64"/>
      <c r="V38" s="64"/>
      <c r="W38" s="65"/>
      <c r="X38" s="64"/>
      <c r="Y38" s="64"/>
      <c r="Z38" s="64"/>
      <c r="AA38" s="67"/>
    </row>
    <row r="39" spans="2:27" ht="15">
      <c r="B39" s="68"/>
      <c r="C39" s="64"/>
      <c r="D39" s="80" t="s">
        <v>56</v>
      </c>
      <c r="E39" s="64"/>
      <c r="F39" s="65"/>
      <c r="G39" s="69" t="s">
        <v>52</v>
      </c>
      <c r="H39" s="104">
        <v>-0.5127887395417474</v>
      </c>
      <c r="I39" s="83">
        <v>0.7691175628639115</v>
      </c>
      <c r="J39" s="83">
        <v>0.6146469264868273</v>
      </c>
      <c r="K39" s="82">
        <v>0.5700102628952948</v>
      </c>
      <c r="L39" s="121"/>
      <c r="M39" s="121"/>
      <c r="N39" s="121"/>
      <c r="O39" s="122"/>
      <c r="P39" s="121"/>
      <c r="Q39" s="121"/>
      <c r="R39" s="121"/>
      <c r="S39" s="122"/>
      <c r="T39" s="123"/>
      <c r="U39" s="121"/>
      <c r="V39" s="121"/>
      <c r="W39" s="122"/>
      <c r="X39" s="121"/>
      <c r="Y39" s="121"/>
      <c r="Z39" s="121"/>
      <c r="AA39" s="124"/>
    </row>
    <row r="40" spans="2:27" ht="15">
      <c r="B40" s="68"/>
      <c r="C40" s="64"/>
      <c r="D40" s="80" t="s">
        <v>57</v>
      </c>
      <c r="E40" s="64"/>
      <c r="F40" s="65"/>
      <c r="G40" s="69" t="s">
        <v>52</v>
      </c>
      <c r="H40" s="104">
        <v>-2.207450852611842</v>
      </c>
      <c r="I40" s="83">
        <v>0.022975363234010615</v>
      </c>
      <c r="J40" s="83">
        <v>0.6441198802740473</v>
      </c>
      <c r="K40" s="82">
        <v>0.5700102629002259</v>
      </c>
      <c r="L40" s="121"/>
      <c r="M40" s="121"/>
      <c r="N40" s="121"/>
      <c r="O40" s="122"/>
      <c r="P40" s="121"/>
      <c r="Q40" s="121"/>
      <c r="R40" s="121"/>
      <c r="S40" s="122"/>
      <c r="T40" s="123"/>
      <c r="U40" s="121"/>
      <c r="V40" s="121"/>
      <c r="W40" s="122"/>
      <c r="X40" s="121"/>
      <c r="Y40" s="121"/>
      <c r="Z40" s="121"/>
      <c r="AA40" s="124"/>
    </row>
    <row r="41" spans="2:27" ht="3.75" customHeight="1">
      <c r="B41" s="68"/>
      <c r="C41" s="64"/>
      <c r="D41" s="64"/>
      <c r="E41" s="64"/>
      <c r="F41" s="65"/>
      <c r="G41" s="69"/>
      <c r="H41" s="76"/>
      <c r="I41" s="64"/>
      <c r="J41" s="64"/>
      <c r="K41" s="65"/>
      <c r="L41" s="64"/>
      <c r="M41" s="64"/>
      <c r="N41" s="64"/>
      <c r="O41" s="65"/>
      <c r="P41" s="64"/>
      <c r="Q41" s="64"/>
      <c r="R41" s="64"/>
      <c r="S41" s="65"/>
      <c r="T41" s="66"/>
      <c r="U41" s="64"/>
      <c r="V41" s="64"/>
      <c r="W41" s="65"/>
      <c r="X41" s="64"/>
      <c r="Y41" s="64"/>
      <c r="Z41" s="64"/>
      <c r="AA41" s="67"/>
    </row>
    <row r="42" spans="2:27" ht="15">
      <c r="B42" s="68"/>
      <c r="C42" s="64" t="s">
        <v>58</v>
      </c>
      <c r="D42" s="64"/>
      <c r="E42" s="64"/>
      <c r="F42" s="65"/>
      <c r="G42" s="69" t="s">
        <v>52</v>
      </c>
      <c r="H42" s="104">
        <v>2.253918677994136</v>
      </c>
      <c r="I42" s="83">
        <v>-4.97982615768791</v>
      </c>
      <c r="J42" s="83">
        <v>-5.814904077819762</v>
      </c>
      <c r="K42" s="82">
        <v>-6.241601033126415</v>
      </c>
      <c r="L42" s="83">
        <v>0.17812671460339402</v>
      </c>
      <c r="M42" s="83">
        <v>-0.10357371341081034</v>
      </c>
      <c r="N42" s="83">
        <v>0.22110489468489902</v>
      </c>
      <c r="O42" s="82">
        <v>-1.2729988727392083</v>
      </c>
      <c r="P42" s="83">
        <v>-1.4227523593949911</v>
      </c>
      <c r="Q42" s="83">
        <v>-2.1548211023719404</v>
      </c>
      <c r="R42" s="83">
        <v>-1.742341513530775</v>
      </c>
      <c r="S42" s="82">
        <v>-1.2073250722805113</v>
      </c>
      <c r="T42" s="88">
        <v>-1.2271821841931683</v>
      </c>
      <c r="U42" s="83">
        <v>-1.5665146786176223</v>
      </c>
      <c r="V42" s="83">
        <v>-1.6050061707107517</v>
      </c>
      <c r="W42" s="82">
        <v>-1.6904269061015214</v>
      </c>
      <c r="X42" s="83">
        <v>-1.6089412236188707</v>
      </c>
      <c r="Y42" s="83">
        <v>-1.5733321024733442</v>
      </c>
      <c r="Z42" s="83">
        <v>-1.4987033167608246</v>
      </c>
      <c r="AA42" s="89">
        <v>-1.56557087479392</v>
      </c>
    </row>
    <row r="43" spans="2:27" ht="15">
      <c r="B43" s="68"/>
      <c r="C43" s="64" t="s">
        <v>8</v>
      </c>
      <c r="D43" s="64"/>
      <c r="E43" s="64"/>
      <c r="F43" s="65"/>
      <c r="G43" s="69" t="s">
        <v>108</v>
      </c>
      <c r="H43" s="104">
        <v>0.2681875379564741</v>
      </c>
      <c r="I43" s="83">
        <v>-0.6869809176530156</v>
      </c>
      <c r="J43" s="83">
        <v>-0.749025610424045</v>
      </c>
      <c r="K43" s="82">
        <v>-0.755946987401046</v>
      </c>
      <c r="L43" s="83">
        <v>-0.047700343590595384</v>
      </c>
      <c r="M43" s="83">
        <v>0.021691954416278025</v>
      </c>
      <c r="N43" s="83">
        <v>0.02803560532834426</v>
      </c>
      <c r="O43" s="82">
        <v>-0.19745278803302013</v>
      </c>
      <c r="P43" s="83">
        <v>-0.19034541461726284</v>
      </c>
      <c r="Q43" s="83">
        <v>-0.2895791300233652</v>
      </c>
      <c r="R43" s="83">
        <v>-0.2260353167692991</v>
      </c>
      <c r="S43" s="82">
        <v>-0.15113878950821502</v>
      </c>
      <c r="T43" s="88">
        <v>-0.15417868447684668</v>
      </c>
      <c r="U43" s="83">
        <v>-0.19626206977818583</v>
      </c>
      <c r="V43" s="83">
        <v>-0.19636966528082667</v>
      </c>
      <c r="W43" s="82">
        <v>-0.20279603180597405</v>
      </c>
      <c r="X43" s="83">
        <v>-0.19023787803575942</v>
      </c>
      <c r="Y43" s="83">
        <v>-0.18306710213096267</v>
      </c>
      <c r="Z43" s="83">
        <v>-0.17027471859023535</v>
      </c>
      <c r="AA43" s="89">
        <v>-0.17569619813002646</v>
      </c>
    </row>
    <row r="44" spans="2:27" ht="3.75" customHeight="1">
      <c r="B44" s="68"/>
      <c r="C44" s="64"/>
      <c r="D44" s="64"/>
      <c r="E44" s="64"/>
      <c r="F44" s="65"/>
      <c r="G44" s="69"/>
      <c r="H44" s="76"/>
      <c r="I44" s="64"/>
      <c r="J44" s="64"/>
      <c r="K44" s="65"/>
      <c r="L44" s="64"/>
      <c r="M44" s="64"/>
      <c r="N44" s="64"/>
      <c r="O44" s="65"/>
      <c r="P44" s="64"/>
      <c r="Q44" s="64"/>
      <c r="R44" s="64"/>
      <c r="S44" s="65"/>
      <c r="T44" s="66"/>
      <c r="U44" s="64"/>
      <c r="V44" s="64"/>
      <c r="W44" s="65"/>
      <c r="X44" s="64"/>
      <c r="Y44" s="64"/>
      <c r="Z44" s="64"/>
      <c r="AA44" s="67"/>
    </row>
    <row r="45" spans="2:27" ht="15">
      <c r="B45" s="57" t="s">
        <v>25</v>
      </c>
      <c r="C45" s="64"/>
      <c r="D45" s="64"/>
      <c r="E45" s="64"/>
      <c r="F45" s="65"/>
      <c r="G45" s="69"/>
      <c r="H45" s="76"/>
      <c r="I45" s="64"/>
      <c r="J45" s="64"/>
      <c r="K45" s="65"/>
      <c r="L45" s="64"/>
      <c r="M45" s="64"/>
      <c r="N45" s="64"/>
      <c r="O45" s="65"/>
      <c r="P45" s="64"/>
      <c r="Q45" s="64"/>
      <c r="R45" s="64"/>
      <c r="S45" s="65"/>
      <c r="T45" s="66"/>
      <c r="U45" s="64"/>
      <c r="V45" s="64"/>
      <c r="W45" s="65"/>
      <c r="X45" s="64"/>
      <c r="Y45" s="64"/>
      <c r="Z45" s="64"/>
      <c r="AA45" s="67"/>
    </row>
    <row r="46" spans="2:27" ht="15">
      <c r="B46" s="68"/>
      <c r="C46" s="64" t="s">
        <v>104</v>
      </c>
      <c r="D46" s="64"/>
      <c r="E46" s="64"/>
      <c r="F46" s="65"/>
      <c r="G46" s="69" t="s">
        <v>52</v>
      </c>
      <c r="H46" s="104">
        <v>0.7978901523965476</v>
      </c>
      <c r="I46" s="83">
        <v>2.9989941723935516</v>
      </c>
      <c r="J46" s="83">
        <v>3.6728734583163742</v>
      </c>
      <c r="K46" s="82">
        <v>4.231942760300484</v>
      </c>
      <c r="L46" s="83">
        <v>-0.66970524938138</v>
      </c>
      <c r="M46" s="83">
        <v>0.5708705673731345</v>
      </c>
      <c r="N46" s="83">
        <v>-0.11782809083518941</v>
      </c>
      <c r="O46" s="82">
        <v>0.21091080378059246</v>
      </c>
      <c r="P46" s="83">
        <v>1.4159604982632032</v>
      </c>
      <c r="Q46" s="83">
        <v>0.7880827447226011</v>
      </c>
      <c r="R46" s="83">
        <v>0.9422760578750058</v>
      </c>
      <c r="S46" s="82">
        <v>0.9775775200300956</v>
      </c>
      <c r="T46" s="88">
        <v>0.7918747418853087</v>
      </c>
      <c r="U46" s="83">
        <v>0.8991197356729117</v>
      </c>
      <c r="V46" s="83">
        <v>0.9934595346704782</v>
      </c>
      <c r="W46" s="82">
        <v>1.0341036481326995</v>
      </c>
      <c r="X46" s="83">
        <v>1.0530111493831384</v>
      </c>
      <c r="Y46" s="83">
        <v>1.037706117072986</v>
      </c>
      <c r="Z46" s="83">
        <v>1.1118048774130642</v>
      </c>
      <c r="AA46" s="89">
        <v>1.1239940116184215</v>
      </c>
    </row>
    <row r="47" spans="2:27" ht="18">
      <c r="B47" s="68"/>
      <c r="C47" s="64" t="s">
        <v>156</v>
      </c>
      <c r="D47" s="64"/>
      <c r="E47" s="64"/>
      <c r="F47" s="65"/>
      <c r="G47" s="69" t="s">
        <v>52</v>
      </c>
      <c r="H47" s="104">
        <v>2.3276896470911197</v>
      </c>
      <c r="I47" s="83">
        <v>2.814651761384283</v>
      </c>
      <c r="J47" s="83">
        <v>3.673025308957321</v>
      </c>
      <c r="K47" s="82">
        <v>4.2322741674304325</v>
      </c>
      <c r="L47" s="83">
        <v>0.8480214002829456</v>
      </c>
      <c r="M47" s="83">
        <v>0.7585765337817776</v>
      </c>
      <c r="N47" s="83">
        <v>0.09544917050155277</v>
      </c>
      <c r="O47" s="82">
        <v>-0.22951036619200238</v>
      </c>
      <c r="P47" s="83">
        <v>1.4159604982632032</v>
      </c>
      <c r="Q47" s="83">
        <v>0.7880827447226011</v>
      </c>
      <c r="R47" s="83">
        <v>0.9422760578750058</v>
      </c>
      <c r="S47" s="82">
        <v>0.9775775200301098</v>
      </c>
      <c r="T47" s="88">
        <v>0.7918747418853371</v>
      </c>
      <c r="U47" s="83">
        <v>0.8991197356728975</v>
      </c>
      <c r="V47" s="83">
        <v>0.9934595346703787</v>
      </c>
      <c r="W47" s="82">
        <v>1.0341036481328132</v>
      </c>
      <c r="X47" s="83">
        <v>1.0530111493831669</v>
      </c>
      <c r="Y47" s="83">
        <v>1.0377061170730144</v>
      </c>
      <c r="Z47" s="83">
        <v>1.1118048774129363</v>
      </c>
      <c r="AA47" s="89">
        <v>1.1239940116183504</v>
      </c>
    </row>
    <row r="48" spans="2:27" ht="15">
      <c r="B48" s="68"/>
      <c r="C48" s="64"/>
      <c r="D48" s="80" t="s">
        <v>60</v>
      </c>
      <c r="E48" s="64"/>
      <c r="F48" s="65"/>
      <c r="G48" s="69" t="s">
        <v>52</v>
      </c>
      <c r="H48" s="104">
        <v>2.037322026428029</v>
      </c>
      <c r="I48" s="83">
        <v>2.2682360245780586</v>
      </c>
      <c r="J48" s="83">
        <v>3.927664530764673</v>
      </c>
      <c r="K48" s="82">
        <v>4.6551760767825385</v>
      </c>
      <c r="L48" s="121"/>
      <c r="M48" s="121"/>
      <c r="N48" s="121"/>
      <c r="O48" s="122"/>
      <c r="P48" s="121"/>
      <c r="Q48" s="121"/>
      <c r="R48" s="121"/>
      <c r="S48" s="122"/>
      <c r="T48" s="123"/>
      <c r="U48" s="121"/>
      <c r="V48" s="121"/>
      <c r="W48" s="122"/>
      <c r="X48" s="121"/>
      <c r="Y48" s="121"/>
      <c r="Z48" s="121"/>
      <c r="AA48" s="124"/>
    </row>
    <row r="49" spans="2:27" ht="18">
      <c r="B49" s="68"/>
      <c r="C49" s="64"/>
      <c r="D49" s="80" t="s">
        <v>162</v>
      </c>
      <c r="E49" s="64"/>
      <c r="F49" s="65"/>
      <c r="G49" s="69" t="s">
        <v>52</v>
      </c>
      <c r="H49" s="104">
        <v>3.4377977605006578</v>
      </c>
      <c r="I49" s="83">
        <v>4.274990439713619</v>
      </c>
      <c r="J49" s="83">
        <v>2.9430940849260594</v>
      </c>
      <c r="K49" s="82">
        <v>2.883471478925671</v>
      </c>
      <c r="L49" s="121"/>
      <c r="M49" s="121"/>
      <c r="N49" s="121"/>
      <c r="O49" s="122"/>
      <c r="P49" s="121"/>
      <c r="Q49" s="121"/>
      <c r="R49" s="121"/>
      <c r="S49" s="122"/>
      <c r="T49" s="123"/>
      <c r="U49" s="121"/>
      <c r="V49" s="121"/>
      <c r="W49" s="122"/>
      <c r="X49" s="121"/>
      <c r="Y49" s="121"/>
      <c r="Z49" s="121"/>
      <c r="AA49" s="124"/>
    </row>
    <row r="50" spans="2:27" ht="15">
      <c r="B50" s="68"/>
      <c r="C50" s="64" t="s">
        <v>59</v>
      </c>
      <c r="D50" s="64"/>
      <c r="E50" s="64"/>
      <c r="F50" s="65"/>
      <c r="G50" s="69" t="s">
        <v>52</v>
      </c>
      <c r="H50" s="104">
        <v>0.93303243508403</v>
      </c>
      <c r="I50" s="83">
        <v>2.7281446083129453</v>
      </c>
      <c r="J50" s="83">
        <v>2.0353595571901906</v>
      </c>
      <c r="K50" s="82">
        <v>2.2335937612108836</v>
      </c>
      <c r="L50" s="121"/>
      <c r="M50" s="121"/>
      <c r="N50" s="121"/>
      <c r="O50" s="122"/>
      <c r="P50" s="121"/>
      <c r="Q50" s="121"/>
      <c r="R50" s="121"/>
      <c r="S50" s="122"/>
      <c r="T50" s="123"/>
      <c r="U50" s="121"/>
      <c r="V50" s="121"/>
      <c r="W50" s="122"/>
      <c r="X50" s="121"/>
      <c r="Y50" s="121"/>
      <c r="Z50" s="121"/>
      <c r="AA50" s="124"/>
    </row>
    <row r="51" spans="2:27" ht="18">
      <c r="B51" s="68"/>
      <c r="C51" s="64" t="s">
        <v>158</v>
      </c>
      <c r="D51" s="64"/>
      <c r="E51" s="64"/>
      <c r="F51" s="65"/>
      <c r="G51" s="69" t="s">
        <v>52</v>
      </c>
      <c r="H51" s="104">
        <v>1.7319030016718528</v>
      </c>
      <c r="I51" s="83">
        <v>1.7826248062653178</v>
      </c>
      <c r="J51" s="83">
        <v>2.569867147691113</v>
      </c>
      <c r="K51" s="82">
        <v>2.9630654687686757</v>
      </c>
      <c r="L51" s="83">
        <v>0.36225170247242033</v>
      </c>
      <c r="M51" s="83">
        <v>0.6718147572763371</v>
      </c>
      <c r="N51" s="83">
        <v>0.3053939227558402</v>
      </c>
      <c r="O51" s="82">
        <v>0.3305108281222573</v>
      </c>
      <c r="P51" s="83">
        <v>0.44044681843473654</v>
      </c>
      <c r="Q51" s="83">
        <v>0.3901898552389724</v>
      </c>
      <c r="R51" s="83">
        <v>0.5852764233136014</v>
      </c>
      <c r="S51" s="82">
        <v>0.6993755805684572</v>
      </c>
      <c r="T51" s="88">
        <v>0.5774504502301454</v>
      </c>
      <c r="U51" s="83">
        <v>0.6563843856126397</v>
      </c>
      <c r="V51" s="83">
        <v>0.7325721323638845</v>
      </c>
      <c r="W51" s="82">
        <v>0.7739387777887572</v>
      </c>
      <c r="X51" s="83">
        <v>0.7106121341765999</v>
      </c>
      <c r="Y51" s="83">
        <v>0.7378440114563176</v>
      </c>
      <c r="Z51" s="83">
        <v>0.7379683866243596</v>
      </c>
      <c r="AA51" s="89">
        <v>0.7482756961868944</v>
      </c>
    </row>
    <row r="52" spans="2:27" ht="3.75" customHeight="1">
      <c r="B52" s="68"/>
      <c r="C52" s="64"/>
      <c r="D52" s="64"/>
      <c r="E52" s="64"/>
      <c r="F52" s="65"/>
      <c r="G52" s="69"/>
      <c r="H52" s="76"/>
      <c r="I52" s="64"/>
      <c r="J52" s="64"/>
      <c r="K52" s="65"/>
      <c r="L52" s="64"/>
      <c r="M52" s="64"/>
      <c r="N52" s="64"/>
      <c r="O52" s="65"/>
      <c r="P52" s="64"/>
      <c r="Q52" s="64"/>
      <c r="R52" s="64"/>
      <c r="S52" s="65"/>
      <c r="T52" s="66"/>
      <c r="U52" s="64"/>
      <c r="V52" s="64"/>
      <c r="W52" s="65"/>
      <c r="X52" s="64"/>
      <c r="Y52" s="64"/>
      <c r="Z52" s="64"/>
      <c r="AA52" s="67"/>
    </row>
    <row r="53" spans="2:27" ht="15">
      <c r="B53" s="57" t="s">
        <v>27</v>
      </c>
      <c r="C53" s="64"/>
      <c r="D53" s="64"/>
      <c r="E53" s="64"/>
      <c r="F53" s="65"/>
      <c r="G53" s="69"/>
      <c r="H53" s="76"/>
      <c r="I53" s="64"/>
      <c r="J53" s="64"/>
      <c r="K53" s="65"/>
      <c r="L53" s="64"/>
      <c r="M53" s="64"/>
      <c r="N53" s="64"/>
      <c r="O53" s="65"/>
      <c r="P53" s="64"/>
      <c r="Q53" s="64"/>
      <c r="R53" s="64"/>
      <c r="S53" s="65"/>
      <c r="T53" s="66"/>
      <c r="U53" s="64"/>
      <c r="V53" s="64"/>
      <c r="W53" s="65"/>
      <c r="X53" s="64"/>
      <c r="Y53" s="64"/>
      <c r="Z53" s="64"/>
      <c r="AA53" s="67"/>
    </row>
    <row r="54" spans="2:27" ht="15">
      <c r="B54" s="68"/>
      <c r="C54" s="64" t="s">
        <v>106</v>
      </c>
      <c r="D54" s="64"/>
      <c r="E54" s="64"/>
      <c r="F54" s="65"/>
      <c r="G54" s="69" t="s">
        <v>52</v>
      </c>
      <c r="H54" s="104">
        <v>-0.28471685150005044</v>
      </c>
      <c r="I54" s="83">
        <v>-0.3905794878687914</v>
      </c>
      <c r="J54" s="83">
        <v>-0.44182072890529867</v>
      </c>
      <c r="K54" s="82">
        <v>-0.6092957195905484</v>
      </c>
      <c r="L54" s="83">
        <v>-0.07832690195009206</v>
      </c>
      <c r="M54" s="83">
        <v>-0.09746357832480612</v>
      </c>
      <c r="N54" s="83">
        <v>-0.09801744523197442</v>
      </c>
      <c r="O54" s="82">
        <v>-0.10451207722951494</v>
      </c>
      <c r="P54" s="83">
        <v>-0.09441186006398539</v>
      </c>
      <c r="Q54" s="83">
        <v>-0.09518803059920344</v>
      </c>
      <c r="R54" s="83">
        <v>-0.09427108724466393</v>
      </c>
      <c r="S54" s="82">
        <v>-0.10581284798337265</v>
      </c>
      <c r="T54" s="88">
        <v>-0.10724105669187622</v>
      </c>
      <c r="U54" s="83">
        <v>-0.1140373176398981</v>
      </c>
      <c r="V54" s="83">
        <v>-0.12904227606613006</v>
      </c>
      <c r="W54" s="82">
        <v>-0.140045940284395</v>
      </c>
      <c r="X54" s="83">
        <v>-0.1577000000000055</v>
      </c>
      <c r="Y54" s="83">
        <v>-0.1700000000000017</v>
      </c>
      <c r="Z54" s="83">
        <v>-0.1700000000000017</v>
      </c>
      <c r="AA54" s="89">
        <v>-0.1699999999999875</v>
      </c>
    </row>
    <row r="55" spans="2:27" ht="15.75" thickBot="1">
      <c r="B55" s="70"/>
      <c r="C55" s="71" t="s">
        <v>28</v>
      </c>
      <c r="D55" s="71"/>
      <c r="E55" s="71"/>
      <c r="F55" s="72"/>
      <c r="G55" s="73" t="s">
        <v>52</v>
      </c>
      <c r="H55" s="105">
        <v>0.325029607558065</v>
      </c>
      <c r="I55" s="90">
        <v>-0.15662050471763678</v>
      </c>
      <c r="J55" s="90">
        <v>-0.2946947533138484</v>
      </c>
      <c r="K55" s="91">
        <v>-0.3471047590508931</v>
      </c>
      <c r="L55" s="90">
        <v>0.5138162916990154</v>
      </c>
      <c r="M55" s="90">
        <v>-0.25556923170924506</v>
      </c>
      <c r="N55" s="90">
        <v>0.024407741836370178</v>
      </c>
      <c r="O55" s="91">
        <v>0.1108005799470817</v>
      </c>
      <c r="P55" s="90">
        <v>-0.0725427500000535</v>
      </c>
      <c r="Q55" s="90">
        <v>-0.07256528149129338</v>
      </c>
      <c r="R55" s="90">
        <v>-0.08258304610620826</v>
      </c>
      <c r="S55" s="91">
        <v>-0.07873547496383537</v>
      </c>
      <c r="T55" s="92">
        <v>-0.06255225000001019</v>
      </c>
      <c r="U55" s="90">
        <v>-0.0665766760788955</v>
      </c>
      <c r="V55" s="90">
        <v>-0.08160629901593097</v>
      </c>
      <c r="W55" s="91">
        <v>-0.09299668153134633</v>
      </c>
      <c r="X55" s="90">
        <v>-0.08597567462462052</v>
      </c>
      <c r="Y55" s="90">
        <v>-0.08507443641003931</v>
      </c>
      <c r="Z55" s="90">
        <v>-0.09363195920103351</v>
      </c>
      <c r="AA55" s="93">
        <v>-0.0951034765868286</v>
      </c>
    </row>
    <row r="56" ht="15.75" thickBot="1"/>
    <row r="57" spans="2:27" ht="18.75">
      <c r="B57" s="248" t="str">
        <f>"Strednodobá predikcia "&amp;Súhrn!$H$4&amp;" - trh práce [zmena oproti rovnakému obdobiu predchádzajúceho roka]"</f>
        <v>Strednodobá predikcia P2Q-2014 - trh práce [zmena oproti rovnakému obdobiu predchádzajúceho roka]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49"/>
      <c r="Y57" s="49"/>
      <c r="Z57" s="49"/>
      <c r="AA57" s="50"/>
    </row>
    <row r="58" spans="2:27" ht="18.75">
      <c r="B58" s="250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51"/>
      <c r="Y58" s="51"/>
      <c r="Z58" s="51"/>
      <c r="AA58" s="52"/>
    </row>
    <row r="59" spans="2:27" ht="15">
      <c r="B59" s="228" t="s">
        <v>30</v>
      </c>
      <c r="C59" s="229"/>
      <c r="D59" s="229"/>
      <c r="E59" s="229"/>
      <c r="F59" s="230"/>
      <c r="G59" s="233" t="s">
        <v>85</v>
      </c>
      <c r="H59" s="43" t="s">
        <v>37</v>
      </c>
      <c r="I59" s="215">
        <v>2014</v>
      </c>
      <c r="J59" s="215">
        <v>2015</v>
      </c>
      <c r="K59" s="244">
        <v>2016</v>
      </c>
      <c r="L59" s="240">
        <v>2013</v>
      </c>
      <c r="M59" s="241"/>
      <c r="N59" s="241"/>
      <c r="O59" s="241"/>
      <c r="P59" s="240">
        <v>2014</v>
      </c>
      <c r="Q59" s="241"/>
      <c r="R59" s="241"/>
      <c r="S59" s="241"/>
      <c r="T59" s="240">
        <v>2015</v>
      </c>
      <c r="U59" s="241"/>
      <c r="V59" s="241"/>
      <c r="W59" s="242"/>
      <c r="X59" s="241">
        <v>2016</v>
      </c>
      <c r="Y59" s="241"/>
      <c r="Z59" s="241"/>
      <c r="AA59" s="243"/>
    </row>
    <row r="60" spans="2:27" ht="15">
      <c r="B60" s="222"/>
      <c r="C60" s="223"/>
      <c r="D60" s="223"/>
      <c r="E60" s="223"/>
      <c r="F60" s="224"/>
      <c r="G60" s="226"/>
      <c r="H60" s="46">
        <v>2013</v>
      </c>
      <c r="I60" s="216"/>
      <c r="J60" s="216"/>
      <c r="K60" s="245"/>
      <c r="L60" s="53" t="s">
        <v>3</v>
      </c>
      <c r="M60" s="53" t="s">
        <v>4</v>
      </c>
      <c r="N60" s="53" t="s">
        <v>5</v>
      </c>
      <c r="O60" s="54" t="s">
        <v>6</v>
      </c>
      <c r="P60" s="53" t="s">
        <v>3</v>
      </c>
      <c r="Q60" s="53" t="s">
        <v>4</v>
      </c>
      <c r="R60" s="53" t="s">
        <v>5</v>
      </c>
      <c r="S60" s="54" t="s">
        <v>6</v>
      </c>
      <c r="T60" s="55" t="s">
        <v>3</v>
      </c>
      <c r="U60" s="53" t="s">
        <v>4</v>
      </c>
      <c r="V60" s="53" t="s">
        <v>5</v>
      </c>
      <c r="W60" s="54" t="s">
        <v>6</v>
      </c>
      <c r="X60" s="53" t="s">
        <v>3</v>
      </c>
      <c r="Y60" s="53" t="s">
        <v>4</v>
      </c>
      <c r="Z60" s="53" t="s">
        <v>5</v>
      </c>
      <c r="AA60" s="56" t="s">
        <v>6</v>
      </c>
    </row>
    <row r="61" spans="2:27" ht="3.75" customHeight="1">
      <c r="B61" s="68"/>
      <c r="C61" s="64"/>
      <c r="D61" s="64"/>
      <c r="E61" s="64"/>
      <c r="F61" s="65"/>
      <c r="G61" s="69"/>
      <c r="H61" s="76"/>
      <c r="I61" s="64"/>
      <c r="J61" s="64"/>
      <c r="K61" s="65"/>
      <c r="L61" s="64"/>
      <c r="M61" s="64"/>
      <c r="N61" s="64"/>
      <c r="O61" s="65"/>
      <c r="P61" s="64"/>
      <c r="Q61" s="64"/>
      <c r="R61" s="64"/>
      <c r="S61" s="65"/>
      <c r="T61" s="66"/>
      <c r="U61" s="64"/>
      <c r="V61" s="64"/>
      <c r="W61" s="65"/>
      <c r="X61" s="64"/>
      <c r="Y61" s="64"/>
      <c r="Z61" s="64"/>
      <c r="AA61" s="67"/>
    </row>
    <row r="62" spans="2:27" ht="15">
      <c r="B62" s="57" t="s">
        <v>25</v>
      </c>
      <c r="C62" s="64"/>
      <c r="D62" s="64"/>
      <c r="E62" s="64"/>
      <c r="F62" s="65"/>
      <c r="G62" s="69"/>
      <c r="H62" s="76"/>
      <c r="I62" s="64"/>
      <c r="J62" s="64"/>
      <c r="K62" s="65"/>
      <c r="L62" s="64"/>
      <c r="M62" s="64"/>
      <c r="N62" s="64"/>
      <c r="O62" s="65"/>
      <c r="P62" s="64"/>
      <c r="Q62" s="64"/>
      <c r="R62" s="64"/>
      <c r="S62" s="65"/>
      <c r="T62" s="66"/>
      <c r="U62" s="64"/>
      <c r="V62" s="64"/>
      <c r="W62" s="65"/>
      <c r="X62" s="64"/>
      <c r="Y62" s="64"/>
      <c r="Z62" s="64"/>
      <c r="AA62" s="67"/>
    </row>
    <row r="63" spans="2:27" ht="15">
      <c r="B63" s="68"/>
      <c r="C63" s="64" t="s">
        <v>104</v>
      </c>
      <c r="D63" s="64"/>
      <c r="E63" s="64"/>
      <c r="F63" s="65"/>
      <c r="G63" s="69" t="s">
        <v>52</v>
      </c>
      <c r="H63" s="104">
        <v>0.7978901523965476</v>
      </c>
      <c r="I63" s="83">
        <v>2.9989941723935516</v>
      </c>
      <c r="J63" s="83">
        <v>3.6728734583163742</v>
      </c>
      <c r="K63" s="82">
        <v>4.231942760300484</v>
      </c>
      <c r="L63" s="83">
        <v>1.6256186794045675</v>
      </c>
      <c r="M63" s="83">
        <v>1.0121602480202228</v>
      </c>
      <c r="N63" s="83">
        <v>0.5750456224186564</v>
      </c>
      <c r="O63" s="82">
        <v>-0.009918932971203276</v>
      </c>
      <c r="P63" s="83">
        <v>2.089600530947507</v>
      </c>
      <c r="Q63" s="83">
        <v>2.3100928493590374</v>
      </c>
      <c r="R63" s="83">
        <v>3.3959658516318</v>
      </c>
      <c r="S63" s="82">
        <v>4.186999931425078</v>
      </c>
      <c r="T63" s="88">
        <v>3.545861965196792</v>
      </c>
      <c r="U63" s="83">
        <v>3.659937167590428</v>
      </c>
      <c r="V63" s="83">
        <v>3.712498653182422</v>
      </c>
      <c r="W63" s="82">
        <v>3.770555759806399</v>
      </c>
      <c r="X63" s="83">
        <v>4.039409476483087</v>
      </c>
      <c r="Y63" s="83">
        <v>4.182309090673186</v>
      </c>
      <c r="Z63" s="83">
        <v>4.3043911654318805</v>
      </c>
      <c r="AA63" s="89">
        <v>4.397191114127125</v>
      </c>
    </row>
    <row r="64" spans="2:27" ht="18">
      <c r="B64" s="68"/>
      <c r="C64" s="64" t="s">
        <v>156</v>
      </c>
      <c r="D64" s="64"/>
      <c r="E64" s="64"/>
      <c r="F64" s="65"/>
      <c r="G64" s="69" t="s">
        <v>52</v>
      </c>
      <c r="H64" s="104">
        <v>2.3276896470911197</v>
      </c>
      <c r="I64" s="83">
        <v>2.814651761384283</v>
      </c>
      <c r="J64" s="83">
        <v>3.673025308957321</v>
      </c>
      <c r="K64" s="82">
        <v>4.2322741674304325</v>
      </c>
      <c r="L64" s="83">
        <v>2.372958156277889</v>
      </c>
      <c r="M64" s="83">
        <v>3.121342333030583</v>
      </c>
      <c r="N64" s="83">
        <v>2.3523107531393492</v>
      </c>
      <c r="O64" s="82">
        <v>1.476584581968197</v>
      </c>
      <c r="P64" s="83">
        <v>2.0480635174333344</v>
      </c>
      <c r="Q64" s="83">
        <v>2.0779473426304946</v>
      </c>
      <c r="R64" s="83">
        <v>2.941546548528322</v>
      </c>
      <c r="S64" s="82">
        <v>4.1869999314251345</v>
      </c>
      <c r="T64" s="88">
        <v>3.5458619651968633</v>
      </c>
      <c r="U64" s="83">
        <v>3.6599371675904706</v>
      </c>
      <c r="V64" s="83">
        <v>3.712498653182351</v>
      </c>
      <c r="W64" s="82">
        <v>3.7705557598064274</v>
      </c>
      <c r="X64" s="83">
        <v>4.039409476483129</v>
      </c>
      <c r="Y64" s="83">
        <v>4.182309090673272</v>
      </c>
      <c r="Z64" s="83">
        <v>4.304391165431909</v>
      </c>
      <c r="AA64" s="89">
        <v>4.397191114126969</v>
      </c>
    </row>
    <row r="65" spans="2:27" ht="18.75" thickBot="1">
      <c r="B65" s="70"/>
      <c r="C65" s="71" t="s">
        <v>158</v>
      </c>
      <c r="D65" s="71"/>
      <c r="E65" s="71"/>
      <c r="F65" s="72"/>
      <c r="G65" s="73" t="s">
        <v>52</v>
      </c>
      <c r="H65" s="105">
        <v>1.7319030016718528</v>
      </c>
      <c r="I65" s="90">
        <v>1.7826248062653178</v>
      </c>
      <c r="J65" s="90">
        <v>2.569867147691113</v>
      </c>
      <c r="K65" s="91">
        <v>2.9630654687686757</v>
      </c>
      <c r="L65" s="90">
        <v>1.5558957340631991</v>
      </c>
      <c r="M65" s="90">
        <v>1.8927018624724354</v>
      </c>
      <c r="N65" s="90">
        <v>1.7927248791433499</v>
      </c>
      <c r="O65" s="91">
        <v>1.6800158465299546</v>
      </c>
      <c r="P65" s="90">
        <v>1.759237670425847</v>
      </c>
      <c r="Q65" s="90">
        <v>1.474570751393685</v>
      </c>
      <c r="R65" s="90">
        <v>1.7577156102513953</v>
      </c>
      <c r="S65" s="91">
        <v>2.131827475807114</v>
      </c>
      <c r="T65" s="92">
        <v>2.271138199019873</v>
      </c>
      <c r="U65" s="90">
        <v>2.542320250203616</v>
      </c>
      <c r="V65" s="90">
        <v>2.692481827583478</v>
      </c>
      <c r="W65" s="91">
        <v>2.7685208271443855</v>
      </c>
      <c r="X65" s="90">
        <v>2.904583425955238</v>
      </c>
      <c r="Y65" s="90">
        <v>2.9878624838574552</v>
      </c>
      <c r="Z65" s="90">
        <v>2.9933795542542754</v>
      </c>
      <c r="AA65" s="93">
        <v>2.967151270076741</v>
      </c>
    </row>
    <row r="66" ht="3.75" customHeight="1"/>
    <row r="67" ht="15">
      <c r="B67" s="48" t="s">
        <v>143</v>
      </c>
    </row>
    <row r="68" ht="15">
      <c r="B68" s="48" t="s">
        <v>152</v>
      </c>
    </row>
    <row r="69" ht="15">
      <c r="B69" s="48" t="s">
        <v>165</v>
      </c>
    </row>
    <row r="70" ht="15">
      <c r="B70" s="48" t="s">
        <v>166</v>
      </c>
    </row>
    <row r="71" ht="15">
      <c r="B71" s="48" t="s">
        <v>167</v>
      </c>
    </row>
    <row r="72" ht="15">
      <c r="B72" s="48" t="s">
        <v>168</v>
      </c>
    </row>
    <row r="73" ht="15">
      <c r="B73" s="48" t="s">
        <v>169</v>
      </c>
    </row>
    <row r="74" ht="15">
      <c r="B74" s="48" t="s">
        <v>170</v>
      </c>
    </row>
  </sheetData>
  <sheetProtection/>
  <mergeCells count="30">
    <mergeCell ref="P59:S59"/>
    <mergeCell ref="L33:O33"/>
    <mergeCell ref="P33:S33"/>
    <mergeCell ref="T33:W33"/>
    <mergeCell ref="B57:W58"/>
    <mergeCell ref="B59:F60"/>
    <mergeCell ref="B33:F34"/>
    <mergeCell ref="G33:G34"/>
    <mergeCell ref="I33:I34"/>
    <mergeCell ref="J33:J34"/>
    <mergeCell ref="B31:AA32"/>
    <mergeCell ref="T59:W59"/>
    <mergeCell ref="G59:G60"/>
    <mergeCell ref="K59:K60"/>
    <mergeCell ref="L59:O59"/>
    <mergeCell ref="B2:AA3"/>
    <mergeCell ref="X59:AA59"/>
    <mergeCell ref="I59:I60"/>
    <mergeCell ref="J59:J60"/>
    <mergeCell ref="X33:AA33"/>
    <mergeCell ref="K33:K34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K24" sqref="K24"/>
    </sheetView>
  </sheetViews>
  <sheetFormatPr defaultColWidth="9.140625" defaultRowHeight="15"/>
  <cols>
    <col min="1" max="5" width="3.140625" style="48" customWidth="1"/>
    <col min="6" max="6" width="31.57421875" style="48" customWidth="1"/>
    <col min="7" max="7" width="20.421875" style="48" bestFit="1" customWidth="1"/>
    <col min="8" max="8" width="10.140625" style="48" customWidth="1"/>
    <col min="9" max="27" width="9.140625" style="48" customWidth="1"/>
    <col min="28" max="16384" width="9.140625" style="48" customWidth="1"/>
  </cols>
  <sheetData>
    <row r="1" ht="22.5" customHeight="1" thickBot="1">
      <c r="B1" s="47" t="s">
        <v>171</v>
      </c>
    </row>
    <row r="2" spans="2:27" ht="18.75" customHeight="1">
      <c r="B2" s="234" t="str">
        <f>"Strednodobá predikcia "&amp;Súhrn!$H$4&amp;" - obchodná a platobná bilanciia [objem]"</f>
        <v>Strednodobá predikcia P2Q-2014 - obchodná a platobná bilanciia [objem]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6"/>
    </row>
    <row r="3" spans="2:27" ht="18.75" customHeight="1"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9"/>
    </row>
    <row r="4" spans="2:27" ht="15">
      <c r="B4" s="228" t="s">
        <v>30</v>
      </c>
      <c r="C4" s="229"/>
      <c r="D4" s="229"/>
      <c r="E4" s="229"/>
      <c r="F4" s="230"/>
      <c r="G4" s="233" t="s">
        <v>85</v>
      </c>
      <c r="H4" s="43" t="s">
        <v>37</v>
      </c>
      <c r="I4" s="215">
        <v>2014</v>
      </c>
      <c r="J4" s="215">
        <v>2015</v>
      </c>
      <c r="K4" s="244">
        <v>2016</v>
      </c>
      <c r="L4" s="240">
        <v>2013</v>
      </c>
      <c r="M4" s="241"/>
      <c r="N4" s="241"/>
      <c r="O4" s="241"/>
      <c r="P4" s="240">
        <v>2014</v>
      </c>
      <c r="Q4" s="241"/>
      <c r="R4" s="241"/>
      <c r="S4" s="241"/>
      <c r="T4" s="240">
        <v>2015</v>
      </c>
      <c r="U4" s="241"/>
      <c r="V4" s="241"/>
      <c r="W4" s="242"/>
      <c r="X4" s="241">
        <v>2016</v>
      </c>
      <c r="Y4" s="241"/>
      <c r="Z4" s="241"/>
      <c r="AA4" s="243"/>
    </row>
    <row r="5" spans="2:27" ht="15">
      <c r="B5" s="222"/>
      <c r="C5" s="223"/>
      <c r="D5" s="223"/>
      <c r="E5" s="223"/>
      <c r="F5" s="224"/>
      <c r="G5" s="226"/>
      <c r="H5" s="46">
        <v>2013</v>
      </c>
      <c r="I5" s="216"/>
      <c r="J5" s="216"/>
      <c r="K5" s="245"/>
      <c r="L5" s="53" t="s">
        <v>3</v>
      </c>
      <c r="M5" s="53" t="s">
        <v>4</v>
      </c>
      <c r="N5" s="53" t="s">
        <v>5</v>
      </c>
      <c r="O5" s="54" t="s">
        <v>6</v>
      </c>
      <c r="P5" s="53" t="s">
        <v>3</v>
      </c>
      <c r="Q5" s="53" t="s">
        <v>4</v>
      </c>
      <c r="R5" s="53" t="s">
        <v>5</v>
      </c>
      <c r="S5" s="54" t="s">
        <v>6</v>
      </c>
      <c r="T5" s="53" t="s">
        <v>3</v>
      </c>
      <c r="U5" s="53" t="s">
        <v>4</v>
      </c>
      <c r="V5" s="53" t="s">
        <v>5</v>
      </c>
      <c r="W5" s="54" t="s">
        <v>6</v>
      </c>
      <c r="X5" s="53" t="s">
        <v>3</v>
      </c>
      <c r="Y5" s="53" t="s">
        <v>4</v>
      </c>
      <c r="Z5" s="53" t="s">
        <v>5</v>
      </c>
      <c r="AA5" s="56" t="s">
        <v>6</v>
      </c>
    </row>
    <row r="6" spans="2:27" ht="3.75" customHeight="1">
      <c r="B6" s="57"/>
      <c r="C6" s="58"/>
      <c r="D6" s="58"/>
      <c r="E6" s="58"/>
      <c r="F6" s="59"/>
      <c r="G6" s="42"/>
      <c r="H6" s="120"/>
      <c r="I6" s="106"/>
      <c r="J6" s="106"/>
      <c r="K6" s="108"/>
      <c r="L6" s="62"/>
      <c r="M6" s="62"/>
      <c r="N6" s="62"/>
      <c r="O6" s="61"/>
      <c r="P6" s="62"/>
      <c r="Q6" s="62"/>
      <c r="R6" s="62"/>
      <c r="S6" s="61"/>
      <c r="T6" s="62"/>
      <c r="U6" s="62"/>
      <c r="V6" s="62"/>
      <c r="W6" s="61"/>
      <c r="X6" s="62"/>
      <c r="Y6" s="62"/>
      <c r="Z6" s="62"/>
      <c r="AA6" s="79"/>
    </row>
    <row r="7" spans="2:27" ht="15">
      <c r="B7" s="57" t="s">
        <v>62</v>
      </c>
      <c r="C7" s="58"/>
      <c r="D7" s="58"/>
      <c r="E7" s="58"/>
      <c r="F7" s="111"/>
      <c r="G7" s="60"/>
      <c r="H7" s="150"/>
      <c r="I7" s="151"/>
      <c r="J7" s="151"/>
      <c r="K7" s="152"/>
      <c r="L7" s="153"/>
      <c r="M7" s="153"/>
      <c r="N7" s="153"/>
      <c r="O7" s="154"/>
      <c r="P7" s="153"/>
      <c r="Q7" s="153"/>
      <c r="R7" s="153"/>
      <c r="S7" s="154"/>
      <c r="T7" s="153"/>
      <c r="U7" s="153"/>
      <c r="V7" s="153"/>
      <c r="W7" s="154"/>
      <c r="X7" s="153"/>
      <c r="Y7" s="153"/>
      <c r="Z7" s="153"/>
      <c r="AA7" s="155"/>
    </row>
    <row r="8" spans="2:27" ht="15">
      <c r="B8" s="57"/>
      <c r="C8" s="110" t="s">
        <v>33</v>
      </c>
      <c r="D8" s="58"/>
      <c r="E8" s="58"/>
      <c r="F8" s="111"/>
      <c r="G8" s="69" t="s">
        <v>121</v>
      </c>
      <c r="H8" s="156">
        <v>67031.573</v>
      </c>
      <c r="I8" s="95">
        <v>71991.93714758167</v>
      </c>
      <c r="J8" s="95">
        <v>76085.84422227941</v>
      </c>
      <c r="K8" s="94">
        <v>81069.9497749607</v>
      </c>
      <c r="L8" s="96">
        <v>16206.8195401114</v>
      </c>
      <c r="M8" s="96">
        <v>16830.8088913847</v>
      </c>
      <c r="N8" s="96">
        <v>16653.7786240292</v>
      </c>
      <c r="O8" s="97">
        <v>17340.1659444747</v>
      </c>
      <c r="P8" s="96">
        <v>17791.01025903104</v>
      </c>
      <c r="Q8" s="96">
        <v>17863.621818458392</v>
      </c>
      <c r="R8" s="96">
        <v>18048.732269012497</v>
      </c>
      <c r="S8" s="97">
        <v>18288.57280107975</v>
      </c>
      <c r="T8" s="96">
        <v>18565.60745631595</v>
      </c>
      <c r="U8" s="96">
        <v>18868.24588786674</v>
      </c>
      <c r="V8" s="96">
        <v>19171.466916378547</v>
      </c>
      <c r="W8" s="97">
        <v>19480.523961718187</v>
      </c>
      <c r="X8" s="96">
        <v>19792.456681314932</v>
      </c>
      <c r="Y8" s="96">
        <v>20105.59091369953</v>
      </c>
      <c r="Z8" s="96">
        <v>20423.130051705208</v>
      </c>
      <c r="AA8" s="99">
        <v>20748.772128241028</v>
      </c>
    </row>
    <row r="9" spans="2:27" ht="15">
      <c r="B9" s="68"/>
      <c r="C9" s="64"/>
      <c r="D9" s="80" t="s">
        <v>63</v>
      </c>
      <c r="E9" s="64"/>
      <c r="F9" s="65"/>
      <c r="G9" s="69" t="s">
        <v>121</v>
      </c>
      <c r="H9" s="145">
        <v>29934.557999999997</v>
      </c>
      <c r="I9" s="96">
        <v>31588.858386278327</v>
      </c>
      <c r="J9" s="96">
        <v>33406.48183438888</v>
      </c>
      <c r="K9" s="97">
        <v>35591.95122012848</v>
      </c>
      <c r="L9" s="96">
        <v>7363.565</v>
      </c>
      <c r="M9" s="96">
        <v>7713.699</v>
      </c>
      <c r="N9" s="96">
        <v>7092.856</v>
      </c>
      <c r="O9" s="97">
        <v>7764.438</v>
      </c>
      <c r="P9" s="96">
        <v>7815.0694910912</v>
      </c>
      <c r="Q9" s="96">
        <v>7830.402173747582</v>
      </c>
      <c r="R9" s="96">
        <v>7916.20079284776</v>
      </c>
      <c r="S9" s="97">
        <v>8027.185928591785</v>
      </c>
      <c r="T9" s="96">
        <v>8147.945891431948</v>
      </c>
      <c r="U9" s="96">
        <v>8282.925388329477</v>
      </c>
      <c r="V9" s="96">
        <v>8419.680895274563</v>
      </c>
      <c r="W9" s="97">
        <v>8555.929659352889</v>
      </c>
      <c r="X9" s="96">
        <v>8692.296068367634</v>
      </c>
      <c r="Y9" s="96">
        <v>8828.668815892923</v>
      </c>
      <c r="Z9" s="96">
        <v>8966.953248884625</v>
      </c>
      <c r="AA9" s="99">
        <v>9104.033086983298</v>
      </c>
    </row>
    <row r="10" spans="2:27" ht="15" customHeight="1">
      <c r="B10" s="68"/>
      <c r="C10" s="64"/>
      <c r="D10" s="80" t="s">
        <v>64</v>
      </c>
      <c r="E10" s="64"/>
      <c r="F10" s="65"/>
      <c r="G10" s="69" t="s">
        <v>121</v>
      </c>
      <c r="H10" s="145">
        <v>37109.23699999999</v>
      </c>
      <c r="I10" s="96">
        <v>40403.07876130335</v>
      </c>
      <c r="J10" s="96">
        <v>42679.36238789054</v>
      </c>
      <c r="K10" s="97">
        <v>45477.99855483222</v>
      </c>
      <c r="L10" s="96">
        <v>8758.154032197821</v>
      </c>
      <c r="M10" s="96">
        <v>9151.79547102673</v>
      </c>
      <c r="N10" s="96">
        <v>9281.52231398603</v>
      </c>
      <c r="O10" s="97">
        <v>9917.76518278941</v>
      </c>
      <c r="P10" s="96">
        <v>9975.940767939841</v>
      </c>
      <c r="Q10" s="96">
        <v>10033.219644710809</v>
      </c>
      <c r="R10" s="96">
        <v>10132.531476164739</v>
      </c>
      <c r="S10" s="97">
        <v>10261.386872487967</v>
      </c>
      <c r="T10" s="96">
        <v>10417.661564884</v>
      </c>
      <c r="U10" s="96">
        <v>10585.32049953726</v>
      </c>
      <c r="V10" s="96">
        <v>10751.786021103984</v>
      </c>
      <c r="W10" s="97">
        <v>10924.5943023653</v>
      </c>
      <c r="X10" s="96">
        <v>11100.1606129473</v>
      </c>
      <c r="Y10" s="96">
        <v>11276.922097806606</v>
      </c>
      <c r="Z10" s="96">
        <v>11456.17680282058</v>
      </c>
      <c r="AA10" s="99">
        <v>11644.739041257728</v>
      </c>
    </row>
    <row r="11" spans="2:27" ht="3.75" customHeight="1">
      <c r="B11" s="68"/>
      <c r="C11" s="64"/>
      <c r="D11" s="64"/>
      <c r="E11" s="64"/>
      <c r="F11" s="65"/>
      <c r="G11" s="69"/>
      <c r="H11" s="145"/>
      <c r="I11" s="96"/>
      <c r="J11" s="96"/>
      <c r="K11" s="97"/>
      <c r="L11" s="96"/>
      <c r="M11" s="96"/>
      <c r="N11" s="96"/>
      <c r="O11" s="97"/>
      <c r="P11" s="96"/>
      <c r="Q11" s="96"/>
      <c r="R11" s="96"/>
      <c r="S11" s="97"/>
      <c r="T11" s="96"/>
      <c r="U11" s="96"/>
      <c r="V11" s="96"/>
      <c r="W11" s="97"/>
      <c r="X11" s="96"/>
      <c r="Y11" s="96"/>
      <c r="Z11" s="96"/>
      <c r="AA11" s="99"/>
    </row>
    <row r="12" spans="2:27" ht="15" customHeight="1">
      <c r="B12" s="68"/>
      <c r="C12" s="64" t="s">
        <v>34</v>
      </c>
      <c r="D12" s="64"/>
      <c r="E12" s="64"/>
      <c r="F12" s="65"/>
      <c r="G12" s="69" t="s">
        <v>121</v>
      </c>
      <c r="H12" s="145">
        <v>57503.969000000005</v>
      </c>
      <c r="I12" s="96">
        <v>62258.54417652423</v>
      </c>
      <c r="J12" s="96">
        <v>65721.79734014376</v>
      </c>
      <c r="K12" s="97">
        <v>69766.50462514677</v>
      </c>
      <c r="L12" s="96">
        <v>13969.4851599484</v>
      </c>
      <c r="M12" s="96">
        <v>14237.9377692713</v>
      </c>
      <c r="N12" s="96">
        <v>14351.1849628675</v>
      </c>
      <c r="O12" s="97">
        <v>14945.3611079128</v>
      </c>
      <c r="P12" s="96">
        <v>15274.159052286883</v>
      </c>
      <c r="Q12" s="96">
        <v>15474.700897438392</v>
      </c>
      <c r="R12" s="96">
        <v>15655.842078824819</v>
      </c>
      <c r="S12" s="97">
        <v>15853.84214797414</v>
      </c>
      <c r="T12" s="96">
        <v>16069.69201419701</v>
      </c>
      <c r="U12" s="96">
        <v>16307.5497073684</v>
      </c>
      <c r="V12" s="96">
        <v>16548.450553595358</v>
      </c>
      <c r="W12" s="97">
        <v>16796.105064983003</v>
      </c>
      <c r="X12" s="96">
        <v>17046.761301004295</v>
      </c>
      <c r="Y12" s="96">
        <v>17304.533374050152</v>
      </c>
      <c r="Z12" s="96">
        <v>17571.694216642623</v>
      </c>
      <c r="AA12" s="99">
        <v>17843.51573344969</v>
      </c>
    </row>
    <row r="13" spans="2:27" ht="15" customHeight="1">
      <c r="B13" s="68"/>
      <c r="C13" s="64"/>
      <c r="D13" s="80" t="s">
        <v>65</v>
      </c>
      <c r="E13" s="64"/>
      <c r="F13" s="65"/>
      <c r="G13" s="69" t="s">
        <v>121</v>
      </c>
      <c r="H13" s="145">
        <v>17328.40100000001</v>
      </c>
      <c r="I13" s="96">
        <v>18426.526252449614</v>
      </c>
      <c r="J13" s="96">
        <v>19451.53777789382</v>
      </c>
      <c r="K13" s="97">
        <v>20648.64101820191</v>
      </c>
      <c r="L13" s="96">
        <v>4257.49526247852</v>
      </c>
      <c r="M13" s="96">
        <v>4306.0775154914</v>
      </c>
      <c r="N13" s="96">
        <v>4326.80825448666</v>
      </c>
      <c r="O13" s="97">
        <v>4438.01996754343</v>
      </c>
      <c r="P13" s="96">
        <v>4520.659718014754</v>
      </c>
      <c r="Q13" s="96">
        <v>4580.013652856557</v>
      </c>
      <c r="R13" s="96">
        <v>4633.62561533279</v>
      </c>
      <c r="S13" s="97">
        <v>4692.227266245511</v>
      </c>
      <c r="T13" s="96">
        <v>4756.111882873652</v>
      </c>
      <c r="U13" s="96">
        <v>4826.510108298627</v>
      </c>
      <c r="V13" s="96">
        <v>4897.809009131456</v>
      </c>
      <c r="W13" s="97">
        <v>4971.106777590083</v>
      </c>
      <c r="X13" s="96">
        <v>5045.292959976406</v>
      </c>
      <c r="Y13" s="96">
        <v>5121.585201209358</v>
      </c>
      <c r="Z13" s="96">
        <v>5200.656216196454</v>
      </c>
      <c r="AA13" s="99">
        <v>5281.106640819694</v>
      </c>
    </row>
    <row r="14" spans="2:27" ht="15" customHeight="1">
      <c r="B14" s="68"/>
      <c r="C14" s="64"/>
      <c r="D14" s="80" t="s">
        <v>66</v>
      </c>
      <c r="E14" s="64"/>
      <c r="F14" s="65"/>
      <c r="G14" s="69" t="s">
        <v>121</v>
      </c>
      <c r="H14" s="145">
        <v>40176.21799999998</v>
      </c>
      <c r="I14" s="96">
        <v>43832.017924074615</v>
      </c>
      <c r="J14" s="96">
        <v>46270.25956224994</v>
      </c>
      <c r="K14" s="97">
        <v>49117.86360694484</v>
      </c>
      <c r="L14" s="96">
        <v>9784.93971790897</v>
      </c>
      <c r="M14" s="96">
        <v>9822.91033167476</v>
      </c>
      <c r="N14" s="96">
        <v>10012.33004555124</v>
      </c>
      <c r="O14" s="97">
        <v>10556.03790486501</v>
      </c>
      <c r="P14" s="96">
        <v>10753.499334272128</v>
      </c>
      <c r="Q14" s="96">
        <v>10894.687244581834</v>
      </c>
      <c r="R14" s="96">
        <v>11022.216463492026</v>
      </c>
      <c r="S14" s="97">
        <v>11161.614881728628</v>
      </c>
      <c r="T14" s="96">
        <v>11313.580131323357</v>
      </c>
      <c r="U14" s="96">
        <v>11481.03959906977</v>
      </c>
      <c r="V14" s="96">
        <v>11650.641544463899</v>
      </c>
      <c r="W14" s="97">
        <v>11824.998287392918</v>
      </c>
      <c r="X14" s="96">
        <v>12001.468341027889</v>
      </c>
      <c r="Y14" s="96">
        <v>12182.948172840792</v>
      </c>
      <c r="Z14" s="96">
        <v>12371.038000446166</v>
      </c>
      <c r="AA14" s="99">
        <v>12562.409092629994</v>
      </c>
    </row>
    <row r="15" spans="2:27" ht="3.75" customHeight="1">
      <c r="B15" s="68"/>
      <c r="C15" s="64"/>
      <c r="D15" s="64"/>
      <c r="E15" s="64"/>
      <c r="F15" s="65"/>
      <c r="G15" s="69"/>
      <c r="H15" s="145"/>
      <c r="I15" s="96"/>
      <c r="J15" s="96"/>
      <c r="K15" s="97"/>
      <c r="L15" s="96"/>
      <c r="M15" s="96"/>
      <c r="N15" s="96"/>
      <c r="O15" s="97"/>
      <c r="P15" s="96"/>
      <c r="Q15" s="96"/>
      <c r="R15" s="96"/>
      <c r="S15" s="97"/>
      <c r="T15" s="96"/>
      <c r="U15" s="96"/>
      <c r="V15" s="96"/>
      <c r="W15" s="97"/>
      <c r="X15" s="96"/>
      <c r="Y15" s="96"/>
      <c r="Z15" s="96"/>
      <c r="AA15" s="99"/>
    </row>
    <row r="16" spans="2:27" ht="15" customHeight="1">
      <c r="B16" s="68"/>
      <c r="C16" s="64" t="s">
        <v>35</v>
      </c>
      <c r="D16" s="64"/>
      <c r="E16" s="64"/>
      <c r="F16" s="65"/>
      <c r="G16" s="69" t="s">
        <v>121</v>
      </c>
      <c r="H16" s="145">
        <v>9527.603999999996</v>
      </c>
      <c r="I16" s="96">
        <v>9733.392971057448</v>
      </c>
      <c r="J16" s="96">
        <v>10364.046882135652</v>
      </c>
      <c r="K16" s="97">
        <v>11303.445149813935</v>
      </c>
      <c r="L16" s="96">
        <v>2237.334380163</v>
      </c>
      <c r="M16" s="96">
        <v>2592.871122113398</v>
      </c>
      <c r="N16" s="96">
        <v>2302.5936611617</v>
      </c>
      <c r="O16" s="97">
        <v>2394.804836561898</v>
      </c>
      <c r="P16" s="96">
        <v>2516.851206744159</v>
      </c>
      <c r="Q16" s="96">
        <v>2388.9209210200006</v>
      </c>
      <c r="R16" s="96">
        <v>2392.890190187678</v>
      </c>
      <c r="S16" s="97">
        <v>2434.730653105611</v>
      </c>
      <c r="T16" s="96">
        <v>2495.9154421189396</v>
      </c>
      <c r="U16" s="96">
        <v>2560.6961804983384</v>
      </c>
      <c r="V16" s="96">
        <v>2623.01636278319</v>
      </c>
      <c r="W16" s="97">
        <v>2684.418896735184</v>
      </c>
      <c r="X16" s="96">
        <v>2745.695380310637</v>
      </c>
      <c r="Y16" s="96">
        <v>2801.057539649377</v>
      </c>
      <c r="Z16" s="96">
        <v>2851.4358350625844</v>
      </c>
      <c r="AA16" s="99">
        <v>2905.256394791337</v>
      </c>
    </row>
    <row r="17" spans="2:27" ht="3.75" customHeight="1">
      <c r="B17" s="57"/>
      <c r="C17" s="64"/>
      <c r="D17" s="64"/>
      <c r="E17" s="64"/>
      <c r="F17" s="65"/>
      <c r="G17" s="69"/>
      <c r="H17" s="145"/>
      <c r="I17" s="96"/>
      <c r="J17" s="96"/>
      <c r="K17" s="97"/>
      <c r="L17" s="96"/>
      <c r="M17" s="96"/>
      <c r="N17" s="96"/>
      <c r="O17" s="97"/>
      <c r="P17" s="96"/>
      <c r="Q17" s="96"/>
      <c r="R17" s="96"/>
      <c r="S17" s="97"/>
      <c r="T17" s="96"/>
      <c r="U17" s="96"/>
      <c r="V17" s="96"/>
      <c r="W17" s="97"/>
      <c r="X17" s="96"/>
      <c r="Y17" s="96"/>
      <c r="Z17" s="96"/>
      <c r="AA17" s="99"/>
    </row>
    <row r="18" spans="2:27" ht="15" customHeight="1">
      <c r="B18" s="57" t="s">
        <v>67</v>
      </c>
      <c r="C18" s="58"/>
      <c r="D18" s="58"/>
      <c r="E18" s="58"/>
      <c r="F18" s="111"/>
      <c r="G18" s="69"/>
      <c r="H18" s="145"/>
      <c r="I18" s="96"/>
      <c r="J18" s="96"/>
      <c r="K18" s="97"/>
      <c r="L18" s="96"/>
      <c r="M18" s="96"/>
      <c r="N18" s="96"/>
      <c r="O18" s="97"/>
      <c r="P18" s="96"/>
      <c r="Q18" s="96"/>
      <c r="R18" s="96"/>
      <c r="S18" s="97"/>
      <c r="T18" s="96"/>
      <c r="U18" s="96"/>
      <c r="V18" s="96"/>
      <c r="W18" s="97"/>
      <c r="X18" s="96"/>
      <c r="Y18" s="96"/>
      <c r="Z18" s="96"/>
      <c r="AA18" s="99"/>
    </row>
    <row r="19" spans="2:27" ht="15" customHeight="1">
      <c r="B19" s="57"/>
      <c r="C19" s="110" t="s">
        <v>33</v>
      </c>
      <c r="D19" s="58"/>
      <c r="E19" s="58"/>
      <c r="F19" s="111"/>
      <c r="G19" s="69" t="s">
        <v>122</v>
      </c>
      <c r="H19" s="145">
        <v>69963.06580258172</v>
      </c>
      <c r="I19" s="96">
        <v>74742.40023863911</v>
      </c>
      <c r="J19" s="96">
        <v>80220.2688133866</v>
      </c>
      <c r="K19" s="97">
        <v>86967.65488810204</v>
      </c>
      <c r="L19" s="157"/>
      <c r="M19" s="141"/>
      <c r="N19" s="141"/>
      <c r="O19" s="158"/>
      <c r="P19" s="141"/>
      <c r="Q19" s="141"/>
      <c r="R19" s="141"/>
      <c r="S19" s="158"/>
      <c r="T19" s="157"/>
      <c r="U19" s="157"/>
      <c r="V19" s="157"/>
      <c r="W19" s="158"/>
      <c r="X19" s="157"/>
      <c r="Y19" s="157"/>
      <c r="Z19" s="157"/>
      <c r="AA19" s="159"/>
    </row>
    <row r="20" spans="2:27" ht="15" customHeight="1">
      <c r="B20" s="68"/>
      <c r="C20" s="64" t="s">
        <v>34</v>
      </c>
      <c r="D20" s="64"/>
      <c r="E20" s="64"/>
      <c r="F20" s="65"/>
      <c r="G20" s="69" t="s">
        <v>123</v>
      </c>
      <c r="H20" s="145">
        <v>65531.638848991235</v>
      </c>
      <c r="I20" s="96">
        <v>70084.78097483981</v>
      </c>
      <c r="J20" s="96">
        <v>75076.97255196418</v>
      </c>
      <c r="K20" s="97">
        <v>81041.03261037233</v>
      </c>
      <c r="L20" s="157"/>
      <c r="M20" s="141"/>
      <c r="N20" s="141"/>
      <c r="O20" s="158"/>
      <c r="P20" s="141"/>
      <c r="Q20" s="141"/>
      <c r="R20" s="141"/>
      <c r="S20" s="158"/>
      <c r="T20" s="157"/>
      <c r="U20" s="157"/>
      <c r="V20" s="157"/>
      <c r="W20" s="158"/>
      <c r="X20" s="157"/>
      <c r="Y20" s="157"/>
      <c r="Z20" s="157"/>
      <c r="AA20" s="159"/>
    </row>
    <row r="21" spans="2:27" ht="3.75" customHeight="1">
      <c r="B21" s="68"/>
      <c r="C21" s="64"/>
      <c r="D21" s="80"/>
      <c r="E21" s="64"/>
      <c r="F21" s="65"/>
      <c r="G21" s="69"/>
      <c r="H21" s="145"/>
      <c r="I21" s="96"/>
      <c r="J21" s="96"/>
      <c r="K21" s="97"/>
      <c r="L21" s="157"/>
      <c r="M21" s="157"/>
      <c r="N21" s="157"/>
      <c r="O21" s="158"/>
      <c r="P21" s="157"/>
      <c r="Q21" s="157"/>
      <c r="R21" s="157"/>
      <c r="S21" s="158"/>
      <c r="T21" s="157"/>
      <c r="U21" s="157"/>
      <c r="V21" s="157"/>
      <c r="W21" s="158"/>
      <c r="X21" s="157"/>
      <c r="Y21" s="157"/>
      <c r="Z21" s="157"/>
      <c r="AA21" s="159"/>
    </row>
    <row r="22" spans="2:27" ht="15" customHeight="1">
      <c r="B22" s="68"/>
      <c r="C22" s="110" t="s">
        <v>125</v>
      </c>
      <c r="D22" s="64"/>
      <c r="E22" s="64"/>
      <c r="F22" s="65"/>
      <c r="G22" s="69" t="s">
        <v>123</v>
      </c>
      <c r="H22" s="145">
        <v>4431.42695359049</v>
      </c>
      <c r="I22" s="96">
        <v>4657.619263799294</v>
      </c>
      <c r="J22" s="96">
        <v>5143.296261422423</v>
      </c>
      <c r="K22" s="97">
        <v>5926.622277729708</v>
      </c>
      <c r="L22" s="157"/>
      <c r="M22" s="157"/>
      <c r="N22" s="157"/>
      <c r="O22" s="158"/>
      <c r="P22" s="157"/>
      <c r="Q22" s="157"/>
      <c r="R22" s="157"/>
      <c r="S22" s="158"/>
      <c r="T22" s="157"/>
      <c r="U22" s="157"/>
      <c r="V22" s="157"/>
      <c r="W22" s="158"/>
      <c r="X22" s="157"/>
      <c r="Y22" s="157"/>
      <c r="Z22" s="157"/>
      <c r="AA22" s="159"/>
    </row>
    <row r="23" spans="2:27" ht="15" customHeight="1">
      <c r="B23" s="57"/>
      <c r="C23" s="110" t="s">
        <v>125</v>
      </c>
      <c r="D23" s="64"/>
      <c r="E23" s="64"/>
      <c r="F23" s="65"/>
      <c r="G23" s="69" t="s">
        <v>15</v>
      </c>
      <c r="H23" s="104">
        <v>6.143318409817227</v>
      </c>
      <c r="I23" s="83">
        <v>6.310206388387941</v>
      </c>
      <c r="J23" s="83">
        <v>6.658101236247791</v>
      </c>
      <c r="K23" s="82">
        <v>7.2673322264194296</v>
      </c>
      <c r="L23" s="157"/>
      <c r="M23" s="157"/>
      <c r="N23" s="157"/>
      <c r="O23" s="158"/>
      <c r="P23" s="157"/>
      <c r="Q23" s="157"/>
      <c r="R23" s="157"/>
      <c r="S23" s="158"/>
      <c r="T23" s="157"/>
      <c r="U23" s="157"/>
      <c r="V23" s="157"/>
      <c r="W23" s="158"/>
      <c r="X23" s="157"/>
      <c r="Y23" s="157"/>
      <c r="Z23" s="157"/>
      <c r="AA23" s="159"/>
    </row>
    <row r="24" spans="2:27" ht="15" customHeight="1">
      <c r="B24" s="68"/>
      <c r="C24" s="110" t="s">
        <v>68</v>
      </c>
      <c r="D24" s="64"/>
      <c r="E24" s="64"/>
      <c r="F24" s="65"/>
      <c r="G24" s="69" t="s">
        <v>123</v>
      </c>
      <c r="H24" s="145">
        <v>1547.8042556973624</v>
      </c>
      <c r="I24" s="96">
        <v>1527.0083865737479</v>
      </c>
      <c r="J24" s="96">
        <v>2058.015871838258</v>
      </c>
      <c r="K24" s="97">
        <v>2240.231202789114</v>
      </c>
      <c r="L24" s="157"/>
      <c r="M24" s="157"/>
      <c r="N24" s="157"/>
      <c r="O24" s="158"/>
      <c r="P24" s="157"/>
      <c r="Q24" s="157"/>
      <c r="R24" s="157"/>
      <c r="S24" s="158"/>
      <c r="T24" s="157"/>
      <c r="U24" s="157"/>
      <c r="V24" s="157"/>
      <c r="W24" s="158"/>
      <c r="X24" s="157"/>
      <c r="Y24" s="157"/>
      <c r="Z24" s="157"/>
      <c r="AA24" s="159"/>
    </row>
    <row r="25" spans="2:27" ht="15" customHeight="1">
      <c r="B25" s="68"/>
      <c r="C25" s="110" t="s">
        <v>68</v>
      </c>
      <c r="D25" s="64"/>
      <c r="E25" s="64"/>
      <c r="F25" s="65"/>
      <c r="G25" s="69" t="s">
        <v>15</v>
      </c>
      <c r="H25" s="104">
        <v>2.145731945579026</v>
      </c>
      <c r="I25" s="83">
        <v>2.0688118822790176</v>
      </c>
      <c r="J25" s="83">
        <v>2.6641432505609477</v>
      </c>
      <c r="K25" s="82">
        <v>2.747012320295227</v>
      </c>
      <c r="L25" s="157"/>
      <c r="M25" s="157"/>
      <c r="N25" s="157"/>
      <c r="O25" s="158"/>
      <c r="P25" s="157"/>
      <c r="Q25" s="157"/>
      <c r="R25" s="157"/>
      <c r="S25" s="158"/>
      <c r="T25" s="157"/>
      <c r="U25" s="157"/>
      <c r="V25" s="157"/>
      <c r="W25" s="158"/>
      <c r="X25" s="157"/>
      <c r="Y25" s="157"/>
      <c r="Z25" s="157"/>
      <c r="AA25" s="159"/>
    </row>
    <row r="26" spans="2:27" ht="15" customHeight="1" thickBot="1">
      <c r="B26" s="70"/>
      <c r="C26" s="146" t="s">
        <v>69</v>
      </c>
      <c r="D26" s="71"/>
      <c r="E26" s="71"/>
      <c r="F26" s="72"/>
      <c r="G26" s="73" t="s">
        <v>124</v>
      </c>
      <c r="H26" s="160">
        <v>72134.0919999999</v>
      </c>
      <c r="I26" s="101">
        <v>73810.88631855618</v>
      </c>
      <c r="J26" s="101">
        <v>77248.6941685637</v>
      </c>
      <c r="K26" s="100">
        <v>81551.55279931004</v>
      </c>
      <c r="L26" s="161"/>
      <c r="M26" s="161"/>
      <c r="N26" s="161"/>
      <c r="O26" s="162"/>
      <c r="P26" s="161"/>
      <c r="Q26" s="161"/>
      <c r="R26" s="161"/>
      <c r="S26" s="162"/>
      <c r="T26" s="161"/>
      <c r="U26" s="161"/>
      <c r="V26" s="161"/>
      <c r="W26" s="162"/>
      <c r="X26" s="161"/>
      <c r="Y26" s="161"/>
      <c r="Z26" s="161"/>
      <c r="AA26" s="163"/>
    </row>
    <row r="27" ht="15.75" thickBot="1"/>
    <row r="28" spans="2:27" ht="18.75" customHeight="1">
      <c r="B28" s="234" t="str">
        <f>"Strednodobá predikcia "&amp;Súhrn!$H$4&amp;" - obchodná a platobná bilanciia [zmena oproti predchádzajúcemu obdobiu]"</f>
        <v>Strednodobá predikcia P2Q-2014 - obchodná a platobná bilanciia [zmena oproti predchádzajúcemu obdobiu]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6"/>
    </row>
    <row r="29" spans="2:27" ht="18.75" customHeight="1">
      <c r="B29" s="237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9"/>
    </row>
    <row r="30" spans="2:27" ht="15">
      <c r="B30" s="228" t="s">
        <v>30</v>
      </c>
      <c r="C30" s="229"/>
      <c r="D30" s="229"/>
      <c r="E30" s="229"/>
      <c r="F30" s="230"/>
      <c r="G30" s="233" t="s">
        <v>85</v>
      </c>
      <c r="H30" s="43" t="s">
        <v>37</v>
      </c>
      <c r="I30" s="215">
        <v>2014</v>
      </c>
      <c r="J30" s="215">
        <v>2015</v>
      </c>
      <c r="K30" s="244">
        <v>2016</v>
      </c>
      <c r="L30" s="240">
        <v>2013</v>
      </c>
      <c r="M30" s="241"/>
      <c r="N30" s="241"/>
      <c r="O30" s="241"/>
      <c r="P30" s="240">
        <v>2014</v>
      </c>
      <c r="Q30" s="241"/>
      <c r="R30" s="241"/>
      <c r="S30" s="241"/>
      <c r="T30" s="240">
        <v>2015</v>
      </c>
      <c r="U30" s="241"/>
      <c r="V30" s="241"/>
      <c r="W30" s="242"/>
      <c r="X30" s="241">
        <v>2016</v>
      </c>
      <c r="Y30" s="241"/>
      <c r="Z30" s="241"/>
      <c r="AA30" s="243"/>
    </row>
    <row r="31" spans="2:27" ht="15">
      <c r="B31" s="222"/>
      <c r="C31" s="223"/>
      <c r="D31" s="223"/>
      <c r="E31" s="223"/>
      <c r="F31" s="224"/>
      <c r="G31" s="226"/>
      <c r="H31" s="46">
        <v>2013</v>
      </c>
      <c r="I31" s="216"/>
      <c r="J31" s="216"/>
      <c r="K31" s="245"/>
      <c r="L31" s="53" t="s">
        <v>3</v>
      </c>
      <c r="M31" s="53" t="s">
        <v>4</v>
      </c>
      <c r="N31" s="53" t="s">
        <v>5</v>
      </c>
      <c r="O31" s="54" t="s">
        <v>6</v>
      </c>
      <c r="P31" s="53" t="s">
        <v>3</v>
      </c>
      <c r="Q31" s="53" t="s">
        <v>4</v>
      </c>
      <c r="R31" s="53" t="s">
        <v>5</v>
      </c>
      <c r="S31" s="54" t="s">
        <v>6</v>
      </c>
      <c r="T31" s="53" t="s">
        <v>3</v>
      </c>
      <c r="U31" s="53" t="s">
        <v>4</v>
      </c>
      <c r="V31" s="53" t="s">
        <v>5</v>
      </c>
      <c r="W31" s="54" t="s">
        <v>6</v>
      </c>
      <c r="X31" s="53" t="s">
        <v>3</v>
      </c>
      <c r="Y31" s="53" t="s">
        <v>4</v>
      </c>
      <c r="Z31" s="53" t="s">
        <v>5</v>
      </c>
      <c r="AA31" s="56" t="s">
        <v>6</v>
      </c>
    </row>
    <row r="32" spans="2:27" ht="3.75" customHeight="1">
      <c r="B32" s="57"/>
      <c r="C32" s="58"/>
      <c r="D32" s="58"/>
      <c r="E32" s="58"/>
      <c r="F32" s="59"/>
      <c r="G32" s="42"/>
      <c r="H32" s="120"/>
      <c r="I32" s="106"/>
      <c r="J32" s="106"/>
      <c r="K32" s="108"/>
      <c r="L32" s="62"/>
      <c r="M32" s="62"/>
      <c r="N32" s="62"/>
      <c r="O32" s="61"/>
      <c r="P32" s="62"/>
      <c r="Q32" s="62"/>
      <c r="R32" s="62"/>
      <c r="S32" s="61"/>
      <c r="T32" s="62"/>
      <c r="U32" s="62"/>
      <c r="V32" s="62"/>
      <c r="W32" s="61"/>
      <c r="X32" s="62"/>
      <c r="Y32" s="62"/>
      <c r="Z32" s="62"/>
      <c r="AA32" s="79"/>
    </row>
    <row r="33" spans="2:27" ht="15">
      <c r="B33" s="57" t="s">
        <v>62</v>
      </c>
      <c r="C33" s="58"/>
      <c r="D33" s="58"/>
      <c r="E33" s="58"/>
      <c r="F33" s="111"/>
      <c r="G33" s="60"/>
      <c r="H33" s="120"/>
      <c r="I33" s="106"/>
      <c r="J33" s="106"/>
      <c r="K33" s="108"/>
      <c r="L33" s="62"/>
      <c r="M33" s="62"/>
      <c r="N33" s="62"/>
      <c r="O33" s="61"/>
      <c r="P33" s="62"/>
      <c r="Q33" s="62"/>
      <c r="R33" s="62"/>
      <c r="S33" s="61"/>
      <c r="T33" s="62"/>
      <c r="U33" s="62"/>
      <c r="V33" s="62"/>
      <c r="W33" s="61"/>
      <c r="X33" s="62"/>
      <c r="Y33" s="62"/>
      <c r="Z33" s="62"/>
      <c r="AA33" s="79"/>
    </row>
    <row r="34" spans="2:27" ht="15">
      <c r="B34" s="57"/>
      <c r="C34" s="110" t="s">
        <v>33</v>
      </c>
      <c r="D34" s="58"/>
      <c r="E34" s="58"/>
      <c r="F34" s="111"/>
      <c r="G34" s="69" t="s">
        <v>52</v>
      </c>
      <c r="H34" s="127">
        <v>4.459453790391336</v>
      </c>
      <c r="I34" s="128">
        <v>7.400041391810504</v>
      </c>
      <c r="J34" s="128">
        <v>5.6866188588665665</v>
      </c>
      <c r="K34" s="129">
        <v>6.550634488750063</v>
      </c>
      <c r="L34" s="83">
        <v>-0.2546029160955783</v>
      </c>
      <c r="M34" s="83">
        <v>3.8501653561881426</v>
      </c>
      <c r="N34" s="83">
        <v>-1.0518226931215224</v>
      </c>
      <c r="O34" s="82">
        <v>4.121511015254711</v>
      </c>
      <c r="P34" s="83">
        <v>2.6000000000000085</v>
      </c>
      <c r="Q34" s="83">
        <v>0.40813623493075113</v>
      </c>
      <c r="R34" s="83">
        <v>1.0362425516802602</v>
      </c>
      <c r="S34" s="82">
        <v>1.32884974131413</v>
      </c>
      <c r="T34" s="83">
        <v>1.5147964701753125</v>
      </c>
      <c r="U34" s="83">
        <v>1.6301025014284392</v>
      </c>
      <c r="V34" s="83">
        <v>1.607044079846304</v>
      </c>
      <c r="W34" s="82">
        <v>1.6120678020501629</v>
      </c>
      <c r="X34" s="83">
        <v>1.6012542589189707</v>
      </c>
      <c r="Y34" s="83">
        <v>1.5820887595030513</v>
      </c>
      <c r="Z34" s="83">
        <v>1.5793574004796511</v>
      </c>
      <c r="AA34" s="89">
        <v>1.5944768295133684</v>
      </c>
    </row>
    <row r="35" spans="2:27" ht="15">
      <c r="B35" s="68"/>
      <c r="C35" s="64"/>
      <c r="D35" s="80" t="s">
        <v>63</v>
      </c>
      <c r="E35" s="64"/>
      <c r="F35" s="65"/>
      <c r="G35" s="69" t="s">
        <v>52</v>
      </c>
      <c r="H35" s="104">
        <v>4.468599977943825</v>
      </c>
      <c r="I35" s="83">
        <v>5.526389887829069</v>
      </c>
      <c r="J35" s="83">
        <v>5.754001698586535</v>
      </c>
      <c r="K35" s="82">
        <v>6.5420519184689</v>
      </c>
      <c r="L35" s="83">
        <v>1.0915345665197407</v>
      </c>
      <c r="M35" s="83">
        <v>4.7549522547842</v>
      </c>
      <c r="N35" s="83">
        <v>-8.04857695380646</v>
      </c>
      <c r="O35" s="82">
        <v>9.468428514550425</v>
      </c>
      <c r="P35" s="83">
        <v>0.6520947310185221</v>
      </c>
      <c r="Q35" s="83">
        <v>0.19619381086579324</v>
      </c>
      <c r="R35" s="83">
        <v>1.0957115253649192</v>
      </c>
      <c r="S35" s="82">
        <v>1.4020000079368913</v>
      </c>
      <c r="T35" s="83">
        <v>1.5043872649072654</v>
      </c>
      <c r="U35" s="83">
        <v>1.6566076738367457</v>
      </c>
      <c r="V35" s="83">
        <v>1.6510532273751153</v>
      </c>
      <c r="W35" s="82">
        <v>1.6182176708715161</v>
      </c>
      <c r="X35" s="83">
        <v>1.5938234001921217</v>
      </c>
      <c r="Y35" s="83">
        <v>1.568892113806001</v>
      </c>
      <c r="Z35" s="83">
        <v>1.5663112511681305</v>
      </c>
      <c r="AA35" s="89">
        <v>1.528722569349</v>
      </c>
    </row>
    <row r="36" spans="2:27" ht="15" customHeight="1">
      <c r="B36" s="68"/>
      <c r="C36" s="64"/>
      <c r="D36" s="80" t="s">
        <v>64</v>
      </c>
      <c r="E36" s="64"/>
      <c r="F36" s="65"/>
      <c r="G36" s="69" t="s">
        <v>52</v>
      </c>
      <c r="H36" s="104">
        <v>4.4520424945878005</v>
      </c>
      <c r="I36" s="83">
        <v>8.876069754016697</v>
      </c>
      <c r="J36" s="83">
        <v>5.6339360671873635</v>
      </c>
      <c r="K36" s="82">
        <v>6.557352336959326</v>
      </c>
      <c r="L36" s="83">
        <v>-4.207782207599806</v>
      </c>
      <c r="M36" s="83">
        <v>4.494570857988506</v>
      </c>
      <c r="N36" s="83">
        <v>1.4175015533290463</v>
      </c>
      <c r="O36" s="82">
        <v>6.854940895252113</v>
      </c>
      <c r="P36" s="83">
        <v>0.586579577941464</v>
      </c>
      <c r="Q36" s="83">
        <v>0.574170177062868</v>
      </c>
      <c r="R36" s="83">
        <v>0.9898301340017355</v>
      </c>
      <c r="S36" s="82">
        <v>1.271699936253242</v>
      </c>
      <c r="T36" s="83">
        <v>1.5229392901560317</v>
      </c>
      <c r="U36" s="83">
        <v>1.6093720611774103</v>
      </c>
      <c r="V36" s="83">
        <v>1.572607287365571</v>
      </c>
      <c r="W36" s="82">
        <v>1.607251864221638</v>
      </c>
      <c r="X36" s="83">
        <v>1.607073962865499</v>
      </c>
      <c r="Y36" s="83">
        <v>1.5924227677672604</v>
      </c>
      <c r="Z36" s="83">
        <v>1.5895711920262272</v>
      </c>
      <c r="AA36" s="89">
        <v>1.6459438579083496</v>
      </c>
    </row>
    <row r="37" spans="2:27" ht="3.75" customHeight="1">
      <c r="B37" s="68"/>
      <c r="C37" s="64"/>
      <c r="D37" s="64"/>
      <c r="E37" s="64"/>
      <c r="F37" s="65"/>
      <c r="G37" s="69"/>
      <c r="H37" s="76"/>
      <c r="I37" s="64"/>
      <c r="J37" s="64"/>
      <c r="K37" s="65"/>
      <c r="L37" s="64"/>
      <c r="M37" s="64"/>
      <c r="N37" s="64"/>
      <c r="O37" s="65"/>
      <c r="P37" s="64"/>
      <c r="Q37" s="64"/>
      <c r="R37" s="64"/>
      <c r="S37" s="65"/>
      <c r="T37" s="64"/>
      <c r="U37" s="64"/>
      <c r="V37" s="64"/>
      <c r="W37" s="65"/>
      <c r="X37" s="64"/>
      <c r="Y37" s="64"/>
      <c r="Z37" s="64"/>
      <c r="AA37" s="67"/>
    </row>
    <row r="38" spans="2:27" ht="15" customHeight="1">
      <c r="B38" s="68"/>
      <c r="C38" s="64" t="s">
        <v>34</v>
      </c>
      <c r="D38" s="64"/>
      <c r="E38" s="64"/>
      <c r="F38" s="65"/>
      <c r="G38" s="69" t="s">
        <v>52</v>
      </c>
      <c r="H38" s="104">
        <v>2.892910974501845</v>
      </c>
      <c r="I38" s="83">
        <v>8.268255668620412</v>
      </c>
      <c r="J38" s="83">
        <v>5.562695384909787</v>
      </c>
      <c r="K38" s="82">
        <v>6.154285866635064</v>
      </c>
      <c r="L38" s="83">
        <v>0.42425649714854785</v>
      </c>
      <c r="M38" s="83">
        <v>1.9217072515497904</v>
      </c>
      <c r="N38" s="83">
        <v>0.7953904240304439</v>
      </c>
      <c r="O38" s="82">
        <v>4.140258428712912</v>
      </c>
      <c r="P38" s="83">
        <v>2.200000000000003</v>
      </c>
      <c r="Q38" s="83">
        <v>1.3129485195552064</v>
      </c>
      <c r="R38" s="83">
        <v>1.1705633768754211</v>
      </c>
      <c r="S38" s="82">
        <v>1.26470405202366</v>
      </c>
      <c r="T38" s="83">
        <v>1.3614987723997984</v>
      </c>
      <c r="U38" s="83">
        <v>1.4801633594548633</v>
      </c>
      <c r="V38" s="83">
        <v>1.4772350877343001</v>
      </c>
      <c r="W38" s="82">
        <v>1.496541990959031</v>
      </c>
      <c r="X38" s="83">
        <v>1.4923473927527908</v>
      </c>
      <c r="Y38" s="83">
        <v>1.512146902829386</v>
      </c>
      <c r="Z38" s="83">
        <v>1.543877762073052</v>
      </c>
      <c r="AA38" s="89">
        <v>1.5469283351722538</v>
      </c>
    </row>
    <row r="39" spans="2:27" ht="15" customHeight="1">
      <c r="B39" s="68"/>
      <c r="C39" s="64"/>
      <c r="D39" s="80" t="s">
        <v>65</v>
      </c>
      <c r="E39" s="64"/>
      <c r="F39" s="65"/>
      <c r="G39" s="69" t="s">
        <v>52</v>
      </c>
      <c r="H39" s="104">
        <v>2.7828610461022834</v>
      </c>
      <c r="I39" s="83">
        <v>6.337141277199223</v>
      </c>
      <c r="J39" s="83">
        <v>5.562695384909787</v>
      </c>
      <c r="K39" s="82">
        <v>6.154285866635021</v>
      </c>
      <c r="L39" s="83">
        <v>3.4670484771023524</v>
      </c>
      <c r="M39" s="83">
        <v>1.1410994027647519</v>
      </c>
      <c r="N39" s="83">
        <v>0.48142976805876003</v>
      </c>
      <c r="O39" s="82">
        <v>2.5702944645501447</v>
      </c>
      <c r="P39" s="83">
        <v>1.8620860445805363</v>
      </c>
      <c r="Q39" s="83">
        <v>1.3129485195552064</v>
      </c>
      <c r="R39" s="83">
        <v>1.1705633768754211</v>
      </c>
      <c r="S39" s="82">
        <v>1.26470405202366</v>
      </c>
      <c r="T39" s="83">
        <v>1.3614987723997984</v>
      </c>
      <c r="U39" s="83">
        <v>1.4801633594548633</v>
      </c>
      <c r="V39" s="83">
        <v>1.4772350877343001</v>
      </c>
      <c r="W39" s="82">
        <v>1.496541990959031</v>
      </c>
      <c r="X39" s="83">
        <v>1.4923473927527908</v>
      </c>
      <c r="Y39" s="83">
        <v>1.512146902829386</v>
      </c>
      <c r="Z39" s="83">
        <v>1.543877762073052</v>
      </c>
      <c r="AA39" s="89">
        <v>1.5469283351722538</v>
      </c>
    </row>
    <row r="40" spans="2:27" ht="15" customHeight="1">
      <c r="B40" s="68"/>
      <c r="C40" s="64"/>
      <c r="D40" s="80" t="s">
        <v>66</v>
      </c>
      <c r="E40" s="64"/>
      <c r="F40" s="65"/>
      <c r="G40" s="69" t="s">
        <v>52</v>
      </c>
      <c r="H40" s="104">
        <v>2.9404565610976476</v>
      </c>
      <c r="I40" s="83">
        <v>9.09941280205777</v>
      </c>
      <c r="J40" s="83">
        <v>5.562695384909787</v>
      </c>
      <c r="K40" s="82">
        <v>6.15428586663505</v>
      </c>
      <c r="L40" s="83">
        <v>-0.8850633601747973</v>
      </c>
      <c r="M40" s="83">
        <v>0.38805158601329026</v>
      </c>
      <c r="N40" s="83">
        <v>1.9283461568989395</v>
      </c>
      <c r="O40" s="82">
        <v>5.430382906278197</v>
      </c>
      <c r="P40" s="83">
        <v>1.8706017464764244</v>
      </c>
      <c r="Q40" s="83">
        <v>1.3129485195552064</v>
      </c>
      <c r="R40" s="83">
        <v>1.1705633768754211</v>
      </c>
      <c r="S40" s="82">
        <v>1.26470405202366</v>
      </c>
      <c r="T40" s="83">
        <v>1.3614987723997984</v>
      </c>
      <c r="U40" s="83">
        <v>1.4801633594548633</v>
      </c>
      <c r="V40" s="83">
        <v>1.4772350877343001</v>
      </c>
      <c r="W40" s="82">
        <v>1.496541990959031</v>
      </c>
      <c r="X40" s="83">
        <v>1.4923473927527908</v>
      </c>
      <c r="Y40" s="83">
        <v>1.512146902829386</v>
      </c>
      <c r="Z40" s="83">
        <v>1.543877762073052</v>
      </c>
      <c r="AA40" s="89">
        <v>1.5469283351722538</v>
      </c>
    </row>
    <row r="41" spans="2:27" ht="3.75" customHeight="1">
      <c r="B41" s="57"/>
      <c r="C41" s="64"/>
      <c r="D41" s="64"/>
      <c r="E41" s="64"/>
      <c r="F41" s="65"/>
      <c r="G41" s="69"/>
      <c r="H41" s="76"/>
      <c r="I41" s="64"/>
      <c r="J41" s="64"/>
      <c r="K41" s="65"/>
      <c r="L41" s="64"/>
      <c r="M41" s="64"/>
      <c r="N41" s="64"/>
      <c r="O41" s="65"/>
      <c r="P41" s="64"/>
      <c r="Q41" s="64"/>
      <c r="R41" s="64"/>
      <c r="S41" s="65"/>
      <c r="T41" s="64"/>
      <c r="U41" s="64"/>
      <c r="V41" s="64"/>
      <c r="W41" s="65"/>
      <c r="X41" s="64"/>
      <c r="Y41" s="64"/>
      <c r="Z41" s="64"/>
      <c r="AA41" s="67"/>
    </row>
    <row r="42" spans="2:27" ht="15" customHeight="1">
      <c r="B42" s="57" t="s">
        <v>67</v>
      </c>
      <c r="C42" s="58"/>
      <c r="D42" s="58"/>
      <c r="E42" s="58"/>
      <c r="F42" s="111"/>
      <c r="G42" s="69"/>
      <c r="H42" s="76"/>
      <c r="I42" s="64"/>
      <c r="J42" s="64"/>
      <c r="K42" s="65"/>
      <c r="L42" s="64"/>
      <c r="M42" s="64"/>
      <c r="N42" s="64"/>
      <c r="O42" s="65"/>
      <c r="P42" s="64"/>
      <c r="Q42" s="64"/>
      <c r="R42" s="64"/>
      <c r="S42" s="65"/>
      <c r="T42" s="64"/>
      <c r="U42" s="64"/>
      <c r="V42" s="64"/>
      <c r="W42" s="65"/>
      <c r="X42" s="64"/>
      <c r="Y42" s="64"/>
      <c r="Z42" s="64"/>
      <c r="AA42" s="67"/>
    </row>
    <row r="43" spans="2:27" ht="15" customHeight="1">
      <c r="B43" s="57"/>
      <c r="C43" s="110" t="s">
        <v>33</v>
      </c>
      <c r="D43" s="58"/>
      <c r="E43" s="58"/>
      <c r="F43" s="111"/>
      <c r="G43" s="69" t="s">
        <v>52</v>
      </c>
      <c r="H43" s="104">
        <v>3.3227406736169973</v>
      </c>
      <c r="I43" s="83">
        <v>6.831224991688423</v>
      </c>
      <c r="J43" s="83">
        <v>7.328997406101001</v>
      </c>
      <c r="K43" s="82">
        <v>8.411073877615172</v>
      </c>
      <c r="L43" s="121"/>
      <c r="M43" s="121"/>
      <c r="N43" s="121"/>
      <c r="O43" s="122"/>
      <c r="P43" s="121"/>
      <c r="Q43" s="121"/>
      <c r="R43" s="121"/>
      <c r="S43" s="122"/>
      <c r="T43" s="121"/>
      <c r="U43" s="121"/>
      <c r="V43" s="121"/>
      <c r="W43" s="122"/>
      <c r="X43" s="121"/>
      <c r="Y43" s="121"/>
      <c r="Z43" s="121"/>
      <c r="AA43" s="124"/>
    </row>
    <row r="44" spans="2:27" ht="15" customHeight="1" thickBot="1">
      <c r="B44" s="70"/>
      <c r="C44" s="71" t="s">
        <v>34</v>
      </c>
      <c r="D44" s="71"/>
      <c r="E44" s="71"/>
      <c r="F44" s="72"/>
      <c r="G44" s="73" t="s">
        <v>52</v>
      </c>
      <c r="H44" s="105">
        <v>2.6315974472598036</v>
      </c>
      <c r="I44" s="90">
        <v>6.94800588817972</v>
      </c>
      <c r="J44" s="90">
        <v>7.123075092317888</v>
      </c>
      <c r="K44" s="91">
        <v>7.943927219867786</v>
      </c>
      <c r="L44" s="147"/>
      <c r="M44" s="147"/>
      <c r="N44" s="147"/>
      <c r="O44" s="148"/>
      <c r="P44" s="147"/>
      <c r="Q44" s="147"/>
      <c r="R44" s="147"/>
      <c r="S44" s="148"/>
      <c r="T44" s="147"/>
      <c r="U44" s="147"/>
      <c r="V44" s="147"/>
      <c r="W44" s="148"/>
      <c r="X44" s="147"/>
      <c r="Y44" s="147"/>
      <c r="Z44" s="147"/>
      <c r="AA44" s="149"/>
    </row>
    <row r="45" ht="15">
      <c r="B45" s="48" t="s">
        <v>143</v>
      </c>
    </row>
  </sheetData>
  <sheetProtection/>
  <mergeCells count="20">
    <mergeCell ref="P4:S4"/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W86"/>
  <sheetViews>
    <sheetView zoomScale="80" zoomScaleNormal="80" zoomScalePageLayoutView="0" workbookViewId="0" topLeftCell="A1">
      <selection activeCell="I11" sqref="I11"/>
    </sheetView>
  </sheetViews>
  <sheetFormatPr defaultColWidth="9.140625" defaultRowHeight="15"/>
  <cols>
    <col min="1" max="2" width="3.140625" style="48" customWidth="1"/>
    <col min="3" max="3" width="36.421875" style="48" customWidth="1"/>
    <col min="4" max="23" width="7.7109375" style="48" customWidth="1"/>
    <col min="24" max="16384" width="9.140625" style="48" customWidth="1"/>
  </cols>
  <sheetData>
    <row r="1" ht="22.5" customHeight="1" thickBot="1">
      <c r="B1" s="47" t="s">
        <v>172</v>
      </c>
    </row>
    <row r="2" spans="2:23" ht="15">
      <c r="B2" s="255" t="s">
        <v>72</v>
      </c>
      <c r="C2" s="256"/>
      <c r="D2" s="254">
        <v>2013</v>
      </c>
      <c r="E2" s="252"/>
      <c r="F2" s="252"/>
      <c r="G2" s="252"/>
      <c r="H2" s="253"/>
      <c r="I2" s="252">
        <v>2014</v>
      </c>
      <c r="J2" s="252"/>
      <c r="K2" s="252"/>
      <c r="L2" s="252"/>
      <c r="M2" s="253"/>
      <c r="N2" s="252">
        <v>2015</v>
      </c>
      <c r="O2" s="252"/>
      <c r="P2" s="252"/>
      <c r="Q2" s="252"/>
      <c r="R2" s="253"/>
      <c r="S2" s="252">
        <v>2016</v>
      </c>
      <c r="T2" s="252"/>
      <c r="U2" s="252"/>
      <c r="V2" s="252"/>
      <c r="W2" s="253"/>
    </row>
    <row r="3" spans="2:23" ht="81.75" customHeight="1" thickBot="1">
      <c r="B3" s="257"/>
      <c r="C3" s="258"/>
      <c r="D3" s="164" t="s">
        <v>80</v>
      </c>
      <c r="E3" s="165" t="s">
        <v>81</v>
      </c>
      <c r="F3" s="165" t="s">
        <v>82</v>
      </c>
      <c r="G3" s="166" t="s">
        <v>83</v>
      </c>
      <c r="H3" s="167" t="s">
        <v>84</v>
      </c>
      <c r="I3" s="164" t="s">
        <v>80</v>
      </c>
      <c r="J3" s="165" t="s">
        <v>81</v>
      </c>
      <c r="K3" s="165" t="s">
        <v>82</v>
      </c>
      <c r="L3" s="166" t="s">
        <v>83</v>
      </c>
      <c r="M3" s="167" t="s">
        <v>84</v>
      </c>
      <c r="N3" s="164" t="s">
        <v>80</v>
      </c>
      <c r="O3" s="165" t="s">
        <v>81</v>
      </c>
      <c r="P3" s="165" t="s">
        <v>82</v>
      </c>
      <c r="Q3" s="166" t="s">
        <v>83</v>
      </c>
      <c r="R3" s="167" t="s">
        <v>84</v>
      </c>
      <c r="S3" s="164" t="s">
        <v>80</v>
      </c>
      <c r="T3" s="165" t="s">
        <v>81</v>
      </c>
      <c r="U3" s="165" t="s">
        <v>82</v>
      </c>
      <c r="V3" s="166" t="s">
        <v>83</v>
      </c>
      <c r="W3" s="167" t="s">
        <v>84</v>
      </c>
    </row>
    <row r="4" spans="2:23" ht="15" customHeight="1">
      <c r="B4" s="68" t="s">
        <v>78</v>
      </c>
      <c r="C4" s="67"/>
      <c r="D4" s="168">
        <v>0.9408261139173675</v>
      </c>
      <c r="E4" s="125">
        <v>0.857519419898578</v>
      </c>
      <c r="F4" s="125">
        <v>0.9</v>
      </c>
      <c r="G4" s="126">
        <v>0.941</v>
      </c>
      <c r="H4" s="169">
        <v>0.9408261139173479</v>
      </c>
      <c r="I4" s="168">
        <v>2.448486711599145</v>
      </c>
      <c r="J4" s="125">
        <v>2.34719817846214</v>
      </c>
      <c r="K4" s="125">
        <v>2.2</v>
      </c>
      <c r="L4" s="126">
        <v>2.299</v>
      </c>
      <c r="M4" s="169">
        <v>2.029413675255154</v>
      </c>
      <c r="N4" s="168">
        <v>3.204936435656407</v>
      </c>
      <c r="O4" s="125">
        <v>2.9683337578641167</v>
      </c>
      <c r="P4" s="125">
        <v>3.1</v>
      </c>
      <c r="Q4" s="126">
        <v>2.95</v>
      </c>
      <c r="R4" s="169">
        <v>2.866875575864314</v>
      </c>
      <c r="S4" s="168">
        <v>3.5499655089336244</v>
      </c>
      <c r="T4" s="125">
        <v>3.203328305465414</v>
      </c>
      <c r="U4" s="125" t="s">
        <v>146</v>
      </c>
      <c r="V4" s="126">
        <v>3.5</v>
      </c>
      <c r="W4" s="169" t="s">
        <v>146</v>
      </c>
    </row>
    <row r="5" spans="2:23" ht="15" customHeight="1">
      <c r="B5" s="68"/>
      <c r="C5" s="67" t="s">
        <v>73</v>
      </c>
      <c r="D5" s="168">
        <v>-0.07186176254188581</v>
      </c>
      <c r="E5" s="125">
        <v>-0.0788868265781617</v>
      </c>
      <c r="F5" s="125">
        <v>-0.1</v>
      </c>
      <c r="G5" s="126" t="s">
        <v>146</v>
      </c>
      <c r="H5" s="169">
        <v>-0.07186176254186938</v>
      </c>
      <c r="I5" s="168">
        <v>2.4126010494899646</v>
      </c>
      <c r="J5" s="125">
        <v>1.1670153814873352</v>
      </c>
      <c r="K5" s="125">
        <v>1.3</v>
      </c>
      <c r="L5" s="126" t="s">
        <v>146</v>
      </c>
      <c r="M5" s="169">
        <v>1.142194589770562</v>
      </c>
      <c r="N5" s="168">
        <v>2.016219758166045</v>
      </c>
      <c r="O5" s="125">
        <v>2.2033775281658174</v>
      </c>
      <c r="P5" s="125">
        <v>2.3</v>
      </c>
      <c r="Q5" s="126" t="s">
        <v>146</v>
      </c>
      <c r="R5" s="169">
        <v>1.9345329593040361</v>
      </c>
      <c r="S5" s="168">
        <v>2.4439185447147054</v>
      </c>
      <c r="T5" s="125">
        <v>2.357366436566788</v>
      </c>
      <c r="U5" s="125" t="s">
        <v>146</v>
      </c>
      <c r="V5" s="126" t="s">
        <v>146</v>
      </c>
      <c r="W5" s="169" t="s">
        <v>146</v>
      </c>
    </row>
    <row r="6" spans="2:23" ht="15">
      <c r="B6" s="68"/>
      <c r="C6" s="67" t="s">
        <v>74</v>
      </c>
      <c r="D6" s="168">
        <v>1.420419218288103</v>
      </c>
      <c r="E6" s="125">
        <v>0.11483457621359605</v>
      </c>
      <c r="F6" s="125">
        <v>1.4</v>
      </c>
      <c r="G6" s="126" t="s">
        <v>146</v>
      </c>
      <c r="H6" s="169">
        <v>1.420419218288238</v>
      </c>
      <c r="I6" s="168">
        <v>3.2000725626385673</v>
      </c>
      <c r="J6" s="125">
        <v>1.9371779908791131</v>
      </c>
      <c r="K6" s="125">
        <v>2.4</v>
      </c>
      <c r="L6" s="126" t="s">
        <v>146</v>
      </c>
      <c r="M6" s="169">
        <v>1.3387430861967475</v>
      </c>
      <c r="N6" s="168">
        <v>0.9991245848599135</v>
      </c>
      <c r="O6" s="125">
        <v>-1.42839668525081</v>
      </c>
      <c r="P6" s="125">
        <v>1.5</v>
      </c>
      <c r="Q6" s="126" t="s">
        <v>146</v>
      </c>
      <c r="R6" s="169">
        <v>-0.15265033410570839</v>
      </c>
      <c r="S6" s="168">
        <v>1.2063755540120553</v>
      </c>
      <c r="T6" s="125">
        <v>-0.3886764509933083</v>
      </c>
      <c r="U6" s="125" t="s">
        <v>146</v>
      </c>
      <c r="V6" s="126" t="s">
        <v>146</v>
      </c>
      <c r="W6" s="169" t="s">
        <v>146</v>
      </c>
    </row>
    <row r="7" spans="2:23" ht="15">
      <c r="B7" s="68"/>
      <c r="C7" s="67" t="s">
        <v>75</v>
      </c>
      <c r="D7" s="168">
        <v>-4.301180941387614</v>
      </c>
      <c r="E7" s="125">
        <v>-6.952856517746698</v>
      </c>
      <c r="F7" s="125">
        <v>-4.3</v>
      </c>
      <c r="G7" s="126" t="s">
        <v>146</v>
      </c>
      <c r="H7" s="169">
        <v>-4.3011809413876385</v>
      </c>
      <c r="I7" s="168">
        <v>2.9730870394481173</v>
      </c>
      <c r="J7" s="125">
        <v>1.758810011597367</v>
      </c>
      <c r="K7" s="125">
        <v>2.3</v>
      </c>
      <c r="L7" s="126" t="s">
        <v>146</v>
      </c>
      <c r="M7" s="169">
        <v>2.992537897430636</v>
      </c>
      <c r="N7" s="168">
        <v>3.539386125840508</v>
      </c>
      <c r="O7" s="125">
        <v>2.3772338182614483</v>
      </c>
      <c r="P7" s="125">
        <v>3.5</v>
      </c>
      <c r="Q7" s="126" t="s">
        <v>146</v>
      </c>
      <c r="R7" s="169">
        <v>3.7522401246326886</v>
      </c>
      <c r="S7" s="168">
        <v>3.7782507670317784</v>
      </c>
      <c r="T7" s="125">
        <v>0.8477208685415016</v>
      </c>
      <c r="U7" s="125" t="s">
        <v>146</v>
      </c>
      <c r="V7" s="126" t="s">
        <v>146</v>
      </c>
      <c r="W7" s="169" t="s">
        <v>146</v>
      </c>
    </row>
    <row r="8" spans="2:23" ht="15">
      <c r="B8" s="68"/>
      <c r="C8" s="67" t="s">
        <v>76</v>
      </c>
      <c r="D8" s="168">
        <v>4.459453790391336</v>
      </c>
      <c r="E8" s="125">
        <v>3.6241773999948323</v>
      </c>
      <c r="F8" s="125">
        <v>4.5</v>
      </c>
      <c r="G8" s="126">
        <v>4.46</v>
      </c>
      <c r="H8" s="169">
        <v>4.459453790391477</v>
      </c>
      <c r="I8" s="168">
        <v>7.400041391810504</v>
      </c>
      <c r="J8" s="125">
        <v>4.005455209037434</v>
      </c>
      <c r="K8" s="125">
        <v>5.6</v>
      </c>
      <c r="L8" s="126">
        <v>4.8</v>
      </c>
      <c r="M8" s="169">
        <v>6.2210685424728185</v>
      </c>
      <c r="N8" s="168">
        <v>5.6866188588665665</v>
      </c>
      <c r="O8" s="125">
        <v>4.50073250784504</v>
      </c>
      <c r="P8" s="125">
        <v>6.4</v>
      </c>
      <c r="Q8" s="126">
        <v>5</v>
      </c>
      <c r="R8" s="169">
        <v>6.108077387020638</v>
      </c>
      <c r="S8" s="168">
        <v>6.550634488750063</v>
      </c>
      <c r="T8" s="125">
        <v>4.841042795460582</v>
      </c>
      <c r="U8" s="125" t="s">
        <v>146</v>
      </c>
      <c r="V8" s="126">
        <v>5.12</v>
      </c>
      <c r="W8" s="169" t="s">
        <v>146</v>
      </c>
    </row>
    <row r="9" spans="2:23" ht="15">
      <c r="B9" s="68"/>
      <c r="C9" s="67" t="s">
        <v>77</v>
      </c>
      <c r="D9" s="168">
        <v>2.892910974501845</v>
      </c>
      <c r="E9" s="125">
        <v>1.9157615371078407</v>
      </c>
      <c r="F9" s="125">
        <v>2.9</v>
      </c>
      <c r="G9" s="126">
        <v>2.893</v>
      </c>
      <c r="H9" s="169">
        <v>2.8929109745037485</v>
      </c>
      <c r="I9" s="168">
        <v>8.268255668620412</v>
      </c>
      <c r="J9" s="125">
        <v>3.586421021220776</v>
      </c>
      <c r="K9" s="125">
        <v>5.4</v>
      </c>
      <c r="L9" s="126">
        <v>4.1</v>
      </c>
      <c r="M9" s="169">
        <v>5.707652797656504</v>
      </c>
      <c r="N9" s="168">
        <v>5.562695384909787</v>
      </c>
      <c r="O9" s="125">
        <v>3.5764276457045163</v>
      </c>
      <c r="P9" s="125">
        <v>6.1</v>
      </c>
      <c r="Q9" s="126">
        <v>4.5</v>
      </c>
      <c r="R9" s="169">
        <v>5.403314565684947</v>
      </c>
      <c r="S9" s="168">
        <v>6.154285866635064</v>
      </c>
      <c r="T9" s="125">
        <v>3.667399662269477</v>
      </c>
      <c r="U9" s="125" t="s">
        <v>146</v>
      </c>
      <c r="V9" s="126">
        <v>5.1</v>
      </c>
      <c r="W9" s="169" t="s">
        <v>146</v>
      </c>
    </row>
    <row r="10" spans="2:23" ht="3.75" customHeight="1">
      <c r="B10" s="68"/>
      <c r="C10" s="67"/>
      <c r="D10" s="168"/>
      <c r="E10" s="125"/>
      <c r="F10" s="125"/>
      <c r="G10" s="126"/>
      <c r="H10" s="169"/>
      <c r="I10" s="168"/>
      <c r="J10" s="125"/>
      <c r="K10" s="125"/>
      <c r="L10" s="126"/>
      <c r="M10" s="169"/>
      <c r="N10" s="168"/>
      <c r="O10" s="125"/>
      <c r="P10" s="125"/>
      <c r="Q10" s="126"/>
      <c r="R10" s="169"/>
      <c r="S10" s="168"/>
      <c r="T10" s="125"/>
      <c r="U10" s="125"/>
      <c r="V10" s="126"/>
      <c r="W10" s="169"/>
    </row>
    <row r="11" spans="2:23" ht="15">
      <c r="B11" s="68" t="s">
        <v>38</v>
      </c>
      <c r="C11" s="67"/>
      <c r="D11" s="168">
        <v>1.4650251048903016</v>
      </c>
      <c r="E11" s="126">
        <v>1.460878177616376</v>
      </c>
      <c r="F11" s="126">
        <v>1.5</v>
      </c>
      <c r="G11" s="126" t="s">
        <v>146</v>
      </c>
      <c r="H11" s="169">
        <v>1.4650251033109463</v>
      </c>
      <c r="I11" s="168">
        <v>0.054738809495674445</v>
      </c>
      <c r="J11" s="125">
        <v>0.7547494502376333</v>
      </c>
      <c r="K11" s="125">
        <v>0.4</v>
      </c>
      <c r="L11" s="126" t="s">
        <v>146</v>
      </c>
      <c r="M11" s="169">
        <v>0.4257943240185691</v>
      </c>
      <c r="N11" s="168">
        <v>1.6287225586185485</v>
      </c>
      <c r="O11" s="125">
        <v>2.074963039417286</v>
      </c>
      <c r="P11" s="125">
        <v>1.6</v>
      </c>
      <c r="Q11" s="126" t="s">
        <v>146</v>
      </c>
      <c r="R11" s="169">
        <v>1.032790090811897</v>
      </c>
      <c r="S11" s="168">
        <v>1.9472112151154022</v>
      </c>
      <c r="T11" s="125">
        <v>2.2747611299560675</v>
      </c>
      <c r="U11" s="125" t="s">
        <v>146</v>
      </c>
      <c r="V11" s="126" t="s">
        <v>146</v>
      </c>
      <c r="W11" s="169" t="s">
        <v>146</v>
      </c>
    </row>
    <row r="12" spans="2:23" ht="3.75" customHeight="1">
      <c r="B12" s="68"/>
      <c r="C12" s="67"/>
      <c r="D12" s="126"/>
      <c r="E12" s="126"/>
      <c r="F12" s="126"/>
      <c r="G12" s="126"/>
      <c r="H12" s="169"/>
      <c r="I12" s="168"/>
      <c r="J12" s="125"/>
      <c r="K12" s="125"/>
      <c r="L12" s="126"/>
      <c r="M12" s="169"/>
      <c r="N12" s="168"/>
      <c r="O12" s="125"/>
      <c r="P12" s="125"/>
      <c r="Q12" s="126"/>
      <c r="R12" s="169"/>
      <c r="S12" s="168"/>
      <c r="T12" s="125"/>
      <c r="U12" s="125"/>
      <c r="V12" s="126"/>
      <c r="W12" s="169"/>
    </row>
    <row r="13" spans="2:23" ht="15">
      <c r="B13" s="68" t="s">
        <v>109</v>
      </c>
      <c r="C13" s="67"/>
      <c r="D13" s="168">
        <v>-0.7776094464108354</v>
      </c>
      <c r="E13" s="126">
        <v>-0.8860060375252554</v>
      </c>
      <c r="F13" s="126">
        <v>-0.8</v>
      </c>
      <c r="G13" s="126" t="s">
        <v>146</v>
      </c>
      <c r="H13" s="169">
        <v>0.011807772709460096</v>
      </c>
      <c r="I13" s="168">
        <v>0.6541999743091935</v>
      </c>
      <c r="J13" s="125">
        <v>0.34705011287463616</v>
      </c>
      <c r="K13" s="125">
        <v>0.5</v>
      </c>
      <c r="L13" s="126" t="s">
        <v>146</v>
      </c>
      <c r="M13" s="169">
        <v>0.24075572948740742</v>
      </c>
      <c r="N13" s="168">
        <v>0.6191577561964152</v>
      </c>
      <c r="O13" s="125">
        <v>0.621494394135147</v>
      </c>
      <c r="P13" s="125">
        <v>0.6</v>
      </c>
      <c r="Q13" s="126" t="s">
        <v>146</v>
      </c>
      <c r="R13" s="169">
        <v>0.7119871624366558</v>
      </c>
      <c r="S13" s="168">
        <v>0.5700102628966022</v>
      </c>
      <c r="T13" s="125">
        <v>0.7426052622079515</v>
      </c>
      <c r="U13" s="125" t="s">
        <v>146</v>
      </c>
      <c r="V13" s="126" t="s">
        <v>146</v>
      </c>
      <c r="W13" s="169" t="s">
        <v>146</v>
      </c>
    </row>
    <row r="14" spans="2:23" ht="15">
      <c r="B14" s="68" t="s">
        <v>79</v>
      </c>
      <c r="C14" s="67"/>
      <c r="D14" s="168">
        <v>14.215893587196293</v>
      </c>
      <c r="E14" s="125">
        <v>14.333402374845525</v>
      </c>
      <c r="F14" s="125">
        <v>14.2</v>
      </c>
      <c r="G14" s="126">
        <v>14.173</v>
      </c>
      <c r="H14" s="169">
        <v>14.121158204964274</v>
      </c>
      <c r="I14" s="168">
        <v>13.528912669543278</v>
      </c>
      <c r="J14" s="125">
        <v>13.996554816469969</v>
      </c>
      <c r="K14" s="125">
        <v>13.6</v>
      </c>
      <c r="L14" s="126">
        <v>13.856</v>
      </c>
      <c r="M14" s="169">
        <v>13.690949017359147</v>
      </c>
      <c r="N14" s="168">
        <v>12.779887059119233</v>
      </c>
      <c r="O14" s="125">
        <v>13.246216375574518</v>
      </c>
      <c r="P14" s="125">
        <v>12.9</v>
      </c>
      <c r="Q14" s="126">
        <v>13.601</v>
      </c>
      <c r="R14" s="169">
        <v>12.972233290758107</v>
      </c>
      <c r="S14" s="168">
        <v>12.023940071718187</v>
      </c>
      <c r="T14" s="125">
        <v>12.332993475634806</v>
      </c>
      <c r="U14" s="125" t="s">
        <v>146</v>
      </c>
      <c r="V14" s="126">
        <v>13.249</v>
      </c>
      <c r="W14" s="169" t="s">
        <v>146</v>
      </c>
    </row>
    <row r="15" spans="2:23" ht="15">
      <c r="B15" s="68" t="s">
        <v>110</v>
      </c>
      <c r="C15" s="67"/>
      <c r="D15" s="168">
        <v>2.3276896470911197</v>
      </c>
      <c r="E15" s="125">
        <v>2.60869565217392</v>
      </c>
      <c r="F15" s="125" t="s">
        <v>146</v>
      </c>
      <c r="G15" s="126" t="s">
        <v>146</v>
      </c>
      <c r="H15" s="169" t="s">
        <v>146</v>
      </c>
      <c r="I15" s="168">
        <v>2.814651761384283</v>
      </c>
      <c r="J15" s="125">
        <v>2.5423728813559254</v>
      </c>
      <c r="K15" s="125" t="s">
        <v>146</v>
      </c>
      <c r="L15" s="126" t="s">
        <v>146</v>
      </c>
      <c r="M15" s="169" t="s">
        <v>146</v>
      </c>
      <c r="N15" s="168">
        <v>3.673025308957321</v>
      </c>
      <c r="O15" s="125">
        <v>3.541912632821731</v>
      </c>
      <c r="P15" s="125" t="s">
        <v>146</v>
      </c>
      <c r="Q15" s="126" t="s">
        <v>146</v>
      </c>
      <c r="R15" s="169" t="s">
        <v>146</v>
      </c>
      <c r="S15" s="168">
        <v>4.2322741674304325</v>
      </c>
      <c r="T15" s="125">
        <v>4.104903078677302</v>
      </c>
      <c r="U15" s="125" t="s">
        <v>146</v>
      </c>
      <c r="V15" s="126" t="s">
        <v>146</v>
      </c>
      <c r="W15" s="169" t="s">
        <v>146</v>
      </c>
    </row>
    <row r="16" spans="2:23" ht="15">
      <c r="B16" s="68" t="s">
        <v>103</v>
      </c>
      <c r="C16" s="67"/>
      <c r="D16" s="168">
        <v>0.7978901523965476</v>
      </c>
      <c r="E16" s="125" t="s">
        <v>146</v>
      </c>
      <c r="F16" s="125">
        <v>0.8</v>
      </c>
      <c r="G16" s="126" t="s">
        <v>146</v>
      </c>
      <c r="H16" s="169">
        <v>0.7978901523964854</v>
      </c>
      <c r="I16" s="168">
        <v>2.9989941723935516</v>
      </c>
      <c r="J16" s="125" t="s">
        <v>146</v>
      </c>
      <c r="K16" s="125">
        <v>2.4</v>
      </c>
      <c r="L16" s="126" t="s">
        <v>146</v>
      </c>
      <c r="M16" s="169">
        <v>2.1710627495173496</v>
      </c>
      <c r="N16" s="168">
        <v>3.6728734583163742</v>
      </c>
      <c r="O16" s="125" t="s">
        <v>146</v>
      </c>
      <c r="P16" s="125">
        <v>2.7</v>
      </c>
      <c r="Q16" s="126" t="s">
        <v>146</v>
      </c>
      <c r="R16" s="169">
        <v>3.337046580542191</v>
      </c>
      <c r="S16" s="168">
        <v>4.231942760300484</v>
      </c>
      <c r="T16" s="125" t="s">
        <v>146</v>
      </c>
      <c r="U16" s="125" t="s">
        <v>146</v>
      </c>
      <c r="V16" s="126" t="s">
        <v>146</v>
      </c>
      <c r="W16" s="169" t="s">
        <v>146</v>
      </c>
    </row>
    <row r="17" spans="2:23" ht="3.75" customHeight="1">
      <c r="B17" s="68"/>
      <c r="C17" s="67"/>
      <c r="D17" s="168"/>
      <c r="E17" s="125"/>
      <c r="F17" s="125"/>
      <c r="G17" s="126"/>
      <c r="H17" s="169"/>
      <c r="I17" s="168"/>
      <c r="J17" s="125"/>
      <c r="K17" s="125"/>
      <c r="L17" s="126"/>
      <c r="M17" s="169"/>
      <c r="N17" s="168"/>
      <c r="O17" s="125"/>
      <c r="P17" s="125"/>
      <c r="Q17" s="126"/>
      <c r="R17" s="169"/>
      <c r="S17" s="168"/>
      <c r="T17" s="125"/>
      <c r="U17" s="125"/>
      <c r="V17" s="126"/>
      <c r="W17" s="169"/>
    </row>
    <row r="18" spans="2:23" ht="15">
      <c r="B18" s="68" t="s">
        <v>70</v>
      </c>
      <c r="C18" s="67"/>
      <c r="D18" s="168" t="s">
        <v>146</v>
      </c>
      <c r="E18" s="126">
        <v>-2.77</v>
      </c>
      <c r="F18" s="126">
        <v>-2.8</v>
      </c>
      <c r="G18" s="126">
        <v>-2.985</v>
      </c>
      <c r="H18" s="169">
        <v>-2.793307463524049</v>
      </c>
      <c r="I18" s="168" t="s">
        <v>146</v>
      </c>
      <c r="J18" s="125">
        <v>-2.64</v>
      </c>
      <c r="K18" s="125">
        <v>-2.9</v>
      </c>
      <c r="L18" s="126">
        <v>-3.753</v>
      </c>
      <c r="M18" s="169">
        <v>-2.7101933815984753</v>
      </c>
      <c r="N18" s="168" t="s">
        <v>146</v>
      </c>
      <c r="O18" s="125">
        <v>-2.49</v>
      </c>
      <c r="P18" s="125">
        <v>-2.8</v>
      </c>
      <c r="Q18" s="126">
        <v>-3.78</v>
      </c>
      <c r="R18" s="169">
        <v>-2.640498136811608</v>
      </c>
      <c r="S18" s="168" t="s">
        <v>146</v>
      </c>
      <c r="T18" s="125">
        <v>-1.61</v>
      </c>
      <c r="U18" s="125" t="s">
        <v>146</v>
      </c>
      <c r="V18" s="126">
        <v>-3.76</v>
      </c>
      <c r="W18" s="169" t="s">
        <v>146</v>
      </c>
    </row>
    <row r="19" spans="2:23" ht="15">
      <c r="B19" s="68" t="s">
        <v>101</v>
      </c>
      <c r="C19" s="67"/>
      <c r="D19" s="168" t="s">
        <v>146</v>
      </c>
      <c r="E19" s="126">
        <v>55.4</v>
      </c>
      <c r="F19" s="126">
        <v>55.4</v>
      </c>
      <c r="G19" s="126">
        <v>54.867</v>
      </c>
      <c r="H19" s="169">
        <v>55.4179014272</v>
      </c>
      <c r="I19" s="168" t="s">
        <v>146</v>
      </c>
      <c r="J19" s="125">
        <v>55.2</v>
      </c>
      <c r="K19" s="125">
        <v>56.3</v>
      </c>
      <c r="L19" s="126">
        <v>58.621</v>
      </c>
      <c r="M19" s="169">
        <v>55.2127876749</v>
      </c>
      <c r="N19" s="168" t="s">
        <v>146</v>
      </c>
      <c r="O19" s="125">
        <v>56.2</v>
      </c>
      <c r="P19" s="125">
        <v>57.8</v>
      </c>
      <c r="Q19" s="126">
        <v>59.783</v>
      </c>
      <c r="R19" s="169">
        <v>56.1950398428</v>
      </c>
      <c r="S19" s="168" t="s">
        <v>146</v>
      </c>
      <c r="T19" s="125">
        <v>54.9</v>
      </c>
      <c r="U19" s="125" t="s">
        <v>146</v>
      </c>
      <c r="V19" s="126">
        <v>60.42</v>
      </c>
      <c r="W19" s="169" t="s">
        <v>146</v>
      </c>
    </row>
    <row r="20" spans="2:23" ht="3.75" customHeight="1">
      <c r="B20" s="68"/>
      <c r="C20" s="67"/>
      <c r="D20" s="168"/>
      <c r="E20" s="126"/>
      <c r="F20" s="126"/>
      <c r="G20" s="126"/>
      <c r="H20" s="169"/>
      <c r="I20" s="168"/>
      <c r="J20" s="125"/>
      <c r="K20" s="125"/>
      <c r="L20" s="126"/>
      <c r="M20" s="169"/>
      <c r="N20" s="168"/>
      <c r="O20" s="125"/>
      <c r="P20" s="125"/>
      <c r="Q20" s="126"/>
      <c r="R20" s="169"/>
      <c r="S20" s="168"/>
      <c r="T20" s="125"/>
      <c r="U20" s="125"/>
      <c r="V20" s="126"/>
      <c r="W20" s="169"/>
    </row>
    <row r="21" spans="2:23" ht="15.75" thickBot="1">
      <c r="B21" s="70" t="s">
        <v>71</v>
      </c>
      <c r="C21" s="74"/>
      <c r="D21" s="170">
        <v>2.145731945579026</v>
      </c>
      <c r="E21" s="171">
        <v>3.0687265763730314</v>
      </c>
      <c r="F21" s="174">
        <v>2.5</v>
      </c>
      <c r="G21" s="174">
        <v>2.393</v>
      </c>
      <c r="H21" s="172">
        <v>2.1469708572240718</v>
      </c>
      <c r="I21" s="170">
        <v>2.0688118822790176</v>
      </c>
      <c r="J21" s="171">
        <v>4.529414600148631</v>
      </c>
      <c r="K21" s="174">
        <v>2.4</v>
      </c>
      <c r="L21" s="174">
        <v>2.672</v>
      </c>
      <c r="M21" s="172">
        <v>1.582864318937265</v>
      </c>
      <c r="N21" s="170">
        <v>2.6641432505609477</v>
      </c>
      <c r="O21" s="171">
        <v>5.263679684275348</v>
      </c>
      <c r="P21" s="174">
        <v>2.4</v>
      </c>
      <c r="Q21" s="174">
        <v>2.857</v>
      </c>
      <c r="R21" s="172">
        <v>2.197646892244048</v>
      </c>
      <c r="S21" s="170">
        <v>2.747012320295227</v>
      </c>
      <c r="T21" s="171">
        <v>6.064515230902724</v>
      </c>
      <c r="U21" s="174" t="s">
        <v>146</v>
      </c>
      <c r="V21" s="174">
        <v>2.74</v>
      </c>
      <c r="W21" s="172" t="s">
        <v>146</v>
      </c>
    </row>
    <row r="22" ht="15">
      <c r="B22" s="64" t="s">
        <v>174</v>
      </c>
    </row>
    <row r="23" ht="15">
      <c r="B23" s="48" t="str">
        <f>"Národná banka Slovenska - Strednodobá predikcia "&amp;Súhrn!H4&amp;""</f>
        <v>Národná banka Slovenska - Strednodobá predikcia P2Q-2014</v>
      </c>
    </row>
    <row r="24" ht="15">
      <c r="B24" s="48" t="s">
        <v>173</v>
      </c>
    </row>
    <row r="25" ht="15">
      <c r="B25" s="48" t="s">
        <v>148</v>
      </c>
    </row>
    <row r="26" ht="15">
      <c r="B26" s="48" t="s">
        <v>149</v>
      </c>
    </row>
    <row r="27" ht="15">
      <c r="B27" s="48" t="s">
        <v>147</v>
      </c>
    </row>
    <row r="31" spans="4:7" ht="15">
      <c r="D31" s="173"/>
      <c r="E31" s="173"/>
      <c r="F31" s="173"/>
      <c r="G31" s="176"/>
    </row>
    <row r="32" spans="4:7" ht="15">
      <c r="D32" s="176"/>
      <c r="E32" s="176"/>
      <c r="F32" s="176"/>
      <c r="G32" s="176"/>
    </row>
    <row r="33" spans="4:7" ht="15">
      <c r="D33" s="176"/>
      <c r="E33" s="176"/>
      <c r="F33" s="176"/>
      <c r="G33" s="176"/>
    </row>
    <row r="34" spans="4:7" ht="15">
      <c r="D34" s="176"/>
      <c r="E34" s="176"/>
      <c r="F34" s="176"/>
      <c r="G34" s="176"/>
    </row>
    <row r="35" spans="4:7" ht="15">
      <c r="D35" s="173"/>
      <c r="E35" s="173"/>
      <c r="F35" s="173"/>
      <c r="G35" s="176"/>
    </row>
    <row r="36" spans="4:7" ht="15">
      <c r="D36" s="173"/>
      <c r="E36" s="173"/>
      <c r="F36" s="173"/>
      <c r="G36" s="176"/>
    </row>
    <row r="38" spans="4:7" ht="15">
      <c r="D38" s="176"/>
      <c r="E38" s="176"/>
      <c r="F38" s="176"/>
      <c r="G38" s="176"/>
    </row>
    <row r="40" spans="4:7" ht="15">
      <c r="D40" s="173"/>
      <c r="E40" s="173"/>
      <c r="F40" s="176"/>
      <c r="G40" s="176"/>
    </row>
    <row r="41" spans="4:7" ht="15">
      <c r="D41" s="173"/>
      <c r="E41" s="173"/>
      <c r="F41" s="173"/>
      <c r="G41" s="176"/>
    </row>
    <row r="42" spans="4:7" ht="15">
      <c r="D42" s="176"/>
      <c r="E42" s="176"/>
      <c r="F42" s="176"/>
      <c r="G42" s="176"/>
    </row>
    <row r="43" spans="4:7" ht="15">
      <c r="D43" s="176"/>
      <c r="E43" s="176"/>
      <c r="F43" s="176"/>
      <c r="G43" s="176"/>
    </row>
    <row r="45" spans="4:7" ht="15">
      <c r="D45" s="176"/>
      <c r="E45" s="176"/>
      <c r="F45" s="176"/>
      <c r="G45" s="176"/>
    </row>
    <row r="46" spans="4:7" ht="15">
      <c r="D46" s="173"/>
      <c r="E46" s="173"/>
      <c r="F46" s="173"/>
      <c r="G46" s="176"/>
    </row>
    <row r="48" spans="4:7" ht="15">
      <c r="D48" s="176"/>
      <c r="E48" s="176"/>
      <c r="F48" s="176"/>
      <c r="G48" s="176"/>
    </row>
    <row r="69" spans="4:7" ht="15">
      <c r="D69" s="173"/>
      <c r="E69" s="173"/>
      <c r="F69" s="173"/>
      <c r="G69" s="176"/>
    </row>
    <row r="70" spans="4:7" ht="15">
      <c r="D70" s="176"/>
      <c r="E70" s="176"/>
      <c r="F70" s="176"/>
      <c r="G70" s="176"/>
    </row>
    <row r="71" spans="4:7" ht="15">
      <c r="D71" s="176"/>
      <c r="E71" s="176"/>
      <c r="F71" s="176"/>
      <c r="G71" s="176"/>
    </row>
    <row r="72" spans="4:7" ht="15">
      <c r="D72" s="176"/>
      <c r="E72" s="176"/>
      <c r="F72" s="176"/>
      <c r="G72" s="176"/>
    </row>
    <row r="73" spans="4:7" ht="15">
      <c r="D73" s="173"/>
      <c r="E73" s="173"/>
      <c r="F73" s="173"/>
      <c r="G73" s="176"/>
    </row>
    <row r="74" spans="4:7" ht="15">
      <c r="D74" s="173"/>
      <c r="E74" s="173"/>
      <c r="F74" s="173"/>
      <c r="G74" s="176"/>
    </row>
    <row r="76" spans="4:7" ht="15">
      <c r="D76" s="176"/>
      <c r="E76" s="176"/>
      <c r="F76" s="176"/>
      <c r="G76" s="176"/>
    </row>
    <row r="78" spans="4:7" ht="15">
      <c r="D78" s="173"/>
      <c r="E78" s="173"/>
      <c r="F78" s="176"/>
      <c r="G78" s="176"/>
    </row>
    <row r="79" spans="4:7" ht="15">
      <c r="D79" s="173"/>
      <c r="E79" s="173"/>
      <c r="F79" s="173"/>
      <c r="G79" s="176"/>
    </row>
    <row r="80" spans="4:7" ht="15">
      <c r="D80" s="176"/>
      <c r="E80" s="176"/>
      <c r="F80" s="176"/>
      <c r="G80" s="176"/>
    </row>
    <row r="81" spans="4:7" ht="15">
      <c r="D81" s="175"/>
      <c r="E81" s="175"/>
      <c r="F81" s="176"/>
      <c r="G81" s="175"/>
    </row>
    <row r="83" spans="4:7" ht="15">
      <c r="D83" s="175"/>
      <c r="E83" s="175"/>
      <c r="F83" s="175"/>
      <c r="G83" s="175"/>
    </row>
    <row r="84" spans="4:7" ht="15">
      <c r="D84" s="173"/>
      <c r="E84" s="173"/>
      <c r="F84" s="173"/>
      <c r="G84" s="176"/>
    </row>
    <row r="86" spans="4:7" ht="15">
      <c r="D86" s="176"/>
      <c r="E86" s="176"/>
      <c r="F86" s="176"/>
      <c r="G86" s="176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 Henrieta Caganova</cp:lastModifiedBy>
  <cp:lastPrinted>2014-06-05T16:23:43Z</cp:lastPrinted>
  <dcterms:created xsi:type="dcterms:W3CDTF">2013-10-16T07:18:04Z</dcterms:created>
  <dcterms:modified xsi:type="dcterms:W3CDTF">2014-06-10T10:46:18Z</dcterms:modified>
  <cp:category/>
  <cp:version/>
  <cp:contentType/>
  <cp:contentStatus/>
</cp:coreProperties>
</file>